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10" windowHeight="10500" firstSheet="1" activeTab="1"/>
  </bookViews>
  <sheets>
    <sheet name="Macro1" sheetId="1" state="veryHidden" r:id="rId1"/>
    <sheet name="通报表" sheetId="2" r:id="rId2"/>
    <sheet name="图表数据" sheetId="3" r:id="rId3"/>
  </sheets>
  <calcPr calcId="144525"/>
</workbook>
</file>

<file path=xl/calcChain.xml><?xml version="1.0" encoding="utf-8"?>
<calcChain xmlns="http://schemas.openxmlformats.org/spreadsheetml/2006/main">
  <c r="C7" i="2" l="1"/>
  <c r="C17" i="2" l="1"/>
  <c r="C11" i="2" l="1"/>
  <c r="C20" i="2"/>
  <c r="C19" i="2"/>
  <c r="D21" i="2" l="1"/>
  <c r="C18" i="2" l="1"/>
  <c r="O21" i="2"/>
  <c r="M21" i="2"/>
  <c r="C14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3" i="2"/>
  <c r="E6" i="3" l="1"/>
  <c r="E3" i="3"/>
  <c r="F13" i="2" l="1"/>
  <c r="F6" i="2"/>
  <c r="G13" i="2"/>
  <c r="G6" i="2"/>
  <c r="E4" i="3" s="1"/>
  <c r="L6" i="2" l="1"/>
  <c r="K6" i="2"/>
  <c r="I6" i="2"/>
  <c r="J6" i="2"/>
  <c r="C4" i="2" l="1"/>
  <c r="C5" i="2"/>
  <c r="M3" i="3" l="1"/>
  <c r="L3" i="3"/>
  <c r="K3" i="3"/>
  <c r="J3" i="3"/>
  <c r="I3" i="3"/>
  <c r="H3" i="3"/>
  <c r="G3" i="3"/>
  <c r="F3" i="3"/>
  <c r="D3" i="3"/>
  <c r="C3" i="3"/>
  <c r="B3" i="3"/>
  <c r="A3" i="3"/>
  <c r="E21" i="2"/>
  <c r="C21" i="2"/>
  <c r="E17" i="2"/>
  <c r="O13" i="2"/>
  <c r="N13" i="2"/>
  <c r="M13" i="2"/>
  <c r="L13" i="2"/>
  <c r="K13" i="2"/>
  <c r="J13" i="2"/>
  <c r="H13" i="2"/>
  <c r="E13" i="2"/>
  <c r="D13" i="2"/>
  <c r="C12" i="2"/>
  <c r="C13" i="2" s="1"/>
  <c r="M6" i="3"/>
  <c r="L6" i="3"/>
  <c r="K6" i="3"/>
  <c r="J6" i="3"/>
  <c r="I6" i="3"/>
  <c r="H6" i="3"/>
  <c r="G6" i="3"/>
  <c r="F6" i="3"/>
  <c r="D6" i="3"/>
  <c r="C6" i="3"/>
  <c r="B6" i="3"/>
  <c r="C8" i="2"/>
  <c r="C9" i="2" s="1"/>
  <c r="O6" i="2"/>
  <c r="M4" i="3" s="1"/>
  <c r="N6" i="2"/>
  <c r="L4" i="3" s="1"/>
  <c r="M6" i="2"/>
  <c r="K4" i="3" s="1"/>
  <c r="J4" i="3"/>
  <c r="I4" i="3"/>
  <c r="H4" i="3"/>
  <c r="G4" i="3"/>
  <c r="H6" i="2"/>
  <c r="F4" i="3" s="1"/>
  <c r="D4" i="3"/>
  <c r="E6" i="2"/>
  <c r="C4" i="3" s="1"/>
  <c r="D6" i="2"/>
  <c r="B4" i="3" s="1"/>
  <c r="E5" i="3" l="1"/>
  <c r="M5" i="3"/>
  <c r="K5" i="3"/>
  <c r="I5" i="3"/>
  <c r="G5" i="3"/>
  <c r="C5" i="3"/>
  <c r="L5" i="3"/>
  <c r="J5" i="3"/>
  <c r="H5" i="3"/>
  <c r="F5" i="3"/>
  <c r="D5" i="3"/>
  <c r="B5" i="3"/>
</calcChain>
</file>

<file path=xl/comments1.xml><?xml version="1.0" encoding="utf-8"?>
<comments xmlns="http://schemas.openxmlformats.org/spreadsheetml/2006/main">
  <authors>
    <author>asus</author>
  </authors>
  <commentList>
    <comment ref="B6" authorId="0">
      <text>
        <r>
          <rPr>
            <sz val="9"/>
            <color indexed="81"/>
            <rFont val="宋体"/>
            <family val="3"/>
            <charset val="134"/>
          </rPr>
          <t xml:space="preserve">排名自动计算
</t>
        </r>
      </text>
    </comment>
  </commentList>
</comments>
</file>

<file path=xl/sharedStrings.xml><?xml version="1.0" encoding="utf-8"?>
<sst xmlns="http://schemas.openxmlformats.org/spreadsheetml/2006/main" count="123" uniqueCount="37">
  <si>
    <t>指标
名称</t>
  </si>
  <si>
    <t>项  目</t>
  </si>
  <si>
    <t>合计</t>
  </si>
  <si>
    <t>多湖</t>
  </si>
  <si>
    <t>东孝</t>
  </si>
  <si>
    <t>曹宅</t>
  </si>
  <si>
    <t>赤松</t>
  </si>
  <si>
    <t>塘雅</t>
  </si>
  <si>
    <t>源东</t>
  </si>
  <si>
    <t>澧浦</t>
  </si>
  <si>
    <t>岭下</t>
  </si>
  <si>
    <t>江东</t>
  </si>
  <si>
    <t>孝顺</t>
  </si>
  <si>
    <t>傅村</t>
  </si>
  <si>
    <t>鞋塘</t>
  </si>
  <si>
    <t>拆除违法建筑</t>
  </si>
  <si>
    <t>任务数</t>
  </si>
  <si>
    <t>本周
拆除宗数</t>
  </si>
  <si>
    <t>本周排名</t>
  </si>
  <si>
    <t>/</t>
  </si>
  <si>
    <t>累计宗数</t>
  </si>
  <si>
    <t>累计面积
（㎡）</t>
  </si>
  <si>
    <t>累计完成率
（%）</t>
  </si>
  <si>
    <t>改造
旧厂区</t>
  </si>
  <si>
    <t>面积（㎡）</t>
  </si>
  <si>
    <t>完成率%</t>
  </si>
  <si>
    <t>改造
旧住宅</t>
  </si>
  <si>
    <t>户数（户）</t>
  </si>
  <si>
    <t>完成率（%）</t>
  </si>
  <si>
    <t>改造
城中村</t>
  </si>
  <si>
    <t>本周拆违量排名</t>
  </si>
  <si>
    <t>累计完成率排名</t>
  </si>
  <si>
    <t>累计完成率</t>
  </si>
  <si>
    <t>本周拆除面积（㎡）</t>
    <phoneticPr fontId="25" type="noConversion"/>
  </si>
  <si>
    <t>任务数㎡</t>
    <phoneticPr fontId="25" type="noConversion"/>
  </si>
  <si>
    <t>宗数</t>
    <phoneticPr fontId="25" type="noConversion"/>
  </si>
  <si>
    <t>金东区2015年度“三改一拆”进度通报表（9月24日）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</si>
</sst>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8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22"/>
      <color indexed="8"/>
      <name val="方正小标宋简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rgb="FF00B05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1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7" fillId="3" borderId="17" applyNumberFormat="0" applyAlignment="0" applyProtection="0">
      <alignment vertical="center"/>
    </xf>
    <xf numFmtId="0" fontId="14" fillId="17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23" applyNumberFormat="0" applyFont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Fill="1" applyBorder="1">
      <alignment vertical="center"/>
    </xf>
    <xf numFmtId="10" fontId="0" fillId="0" borderId="1" xfId="0" applyNumberForma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0" fontId="6" fillId="0" borderId="1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0" fontId="6" fillId="0" borderId="16" xfId="0" applyNumberFormat="1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6" fillId="0" borderId="26" xfId="0" applyFont="1" applyBorder="1" applyAlignment="1">
      <alignment horizontal="center" vertical="center" wrapText="1"/>
    </xf>
    <xf numFmtId="10" fontId="6" fillId="0" borderId="28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10" fontId="6" fillId="0" borderId="30" xfId="0" applyNumberFormat="1" applyFont="1" applyBorder="1" applyAlignment="1">
      <alignment horizontal="center" vertical="center" wrapText="1"/>
    </xf>
    <xf numFmtId="10" fontId="6" fillId="0" borderId="14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0" fontId="6" fillId="0" borderId="32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0" fontId="6" fillId="0" borderId="3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</cellXfs>
  <cellStyles count="42"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标题" xfId="3"/>
    <cellStyle name="标题 1" xfId="30"/>
    <cellStyle name="标题 2" xfId="31"/>
    <cellStyle name="标题 3" xfId="20"/>
    <cellStyle name="标题 4" xfId="23"/>
    <cellStyle name="差" xfId="15"/>
    <cellStyle name="常规" xfId="0" builtinId="0"/>
    <cellStyle name="好" xfId="32"/>
    <cellStyle name="汇总" xfId="33"/>
    <cellStyle name="计算" xfId="34"/>
    <cellStyle name="检查单元格" xfId="35"/>
    <cellStyle name="解释性文本" xfId="36"/>
    <cellStyle name="警告文本" xfId="22"/>
    <cellStyle name="链接单元格" xfId="11"/>
    <cellStyle name="强调文字颜色 1" xfId="8"/>
    <cellStyle name="强调文字颜色 2" xfId="10"/>
    <cellStyle name="强调文字颜色 3" xfId="37"/>
    <cellStyle name="强调文字颜色 4" xfId="1"/>
    <cellStyle name="强调文字颜色 5" xfId="38"/>
    <cellStyle name="强调文字颜色 6" xfId="39"/>
    <cellStyle name="适中" xfId="40"/>
    <cellStyle name="输出" xfId="26"/>
    <cellStyle name="输入" xfId="5"/>
    <cellStyle name="注释" xfId="4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c:style val="2"/>
  <c:chart>
    <c:title>
      <c:tx>
        <c:rich>
          <a:bodyPr rot="0" vert="horz"/>
          <a:lstStyle/>
          <a:p>
            <a:pPr algn="ctr">
              <a:defRPr sz="14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金东区各乡镇（街道）拆违排名示意图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图表数据!$A$5</c:f>
              <c:strCache>
                <c:ptCount val="1"/>
                <c:pt idx="0">
                  <c:v>累计完成率排名</c:v>
                </c:pt>
              </c:strCache>
            </c:strRef>
          </c:tx>
          <c:spPr>
            <a:ln w="12700">
              <a:solidFill>
                <a:srgbClr val="4472C4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472C4"/>
              </a:solidFill>
              <a:ln>
                <a:solidFill>
                  <a:srgbClr val="4472C4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</c:separator>
            <c:showLeaderLines val="0"/>
          </c:dLbls>
          <c:cat>
            <c:strRef>
              <c:f>图表数据!$B$3:$M$3</c:f>
              <c:strCache>
                <c:ptCount val="12"/>
                <c:pt idx="0">
                  <c:v>多湖</c:v>
                </c:pt>
                <c:pt idx="1">
                  <c:v>东孝</c:v>
                </c:pt>
                <c:pt idx="2">
                  <c:v>赤松</c:v>
                </c:pt>
                <c:pt idx="3">
                  <c:v>曹宅</c:v>
                </c:pt>
                <c:pt idx="4">
                  <c:v>塘雅</c:v>
                </c:pt>
                <c:pt idx="5">
                  <c:v>源东</c:v>
                </c:pt>
                <c:pt idx="6">
                  <c:v>澧浦</c:v>
                </c:pt>
                <c:pt idx="7">
                  <c:v>岭下</c:v>
                </c:pt>
                <c:pt idx="8">
                  <c:v>江东</c:v>
                </c:pt>
                <c:pt idx="9">
                  <c:v>孝顺</c:v>
                </c:pt>
                <c:pt idx="10">
                  <c:v>傅村</c:v>
                </c:pt>
                <c:pt idx="11">
                  <c:v>鞋塘</c:v>
                </c:pt>
              </c:strCache>
            </c:strRef>
          </c:cat>
          <c:val>
            <c:numRef>
              <c:f>图表数据!$B$5:$M$5</c:f>
              <c:numCache>
                <c:formatCode>General</c:formatCode>
                <c:ptCount val="12"/>
                <c:pt idx="0">
                  <c:v>11</c:v>
                </c:pt>
                <c:pt idx="1">
                  <c:v>1</c:v>
                </c:pt>
                <c:pt idx="2">
                  <c:v>2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图表数据!$A$4</c:f>
              <c:strCache>
                <c:ptCount val="1"/>
                <c:pt idx="0">
                  <c:v>本周拆违量排名</c:v>
                </c:pt>
              </c:strCache>
            </c:strRef>
          </c:tx>
          <c:spPr>
            <a:ln w="12700">
              <a:solidFill>
                <a:srgbClr val="70AD47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70AD47"/>
              </a:solidFill>
              <a:ln>
                <a:solidFill>
                  <a:srgbClr val="70AD47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</c:separator>
            <c:showLeaderLines val="0"/>
          </c:dLbls>
          <c:cat>
            <c:strRef>
              <c:f>图表数据!$B$3:$M$3</c:f>
              <c:strCache>
                <c:ptCount val="12"/>
                <c:pt idx="0">
                  <c:v>多湖</c:v>
                </c:pt>
                <c:pt idx="1">
                  <c:v>东孝</c:v>
                </c:pt>
                <c:pt idx="2">
                  <c:v>赤松</c:v>
                </c:pt>
                <c:pt idx="3">
                  <c:v>曹宅</c:v>
                </c:pt>
                <c:pt idx="4">
                  <c:v>塘雅</c:v>
                </c:pt>
                <c:pt idx="5">
                  <c:v>源东</c:v>
                </c:pt>
                <c:pt idx="6">
                  <c:v>澧浦</c:v>
                </c:pt>
                <c:pt idx="7">
                  <c:v>岭下</c:v>
                </c:pt>
                <c:pt idx="8">
                  <c:v>江东</c:v>
                </c:pt>
                <c:pt idx="9">
                  <c:v>孝顺</c:v>
                </c:pt>
                <c:pt idx="10">
                  <c:v>傅村</c:v>
                </c:pt>
                <c:pt idx="11">
                  <c:v>鞋塘</c:v>
                </c:pt>
              </c:strCache>
            </c:strRef>
          </c:cat>
          <c:val>
            <c:numRef>
              <c:f>图表数据!$B$4:$M$4</c:f>
              <c:numCache>
                <c:formatCode>General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591424"/>
        <c:axId val="244797824"/>
      </c:lineChart>
      <c:catAx>
        <c:axId val="24359142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zh-CN"/>
          </a:p>
        </c:txPr>
        <c:crossAx val="24479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4797824"/>
        <c:scaling>
          <c:orientation val="maxMin"/>
          <c:max val="12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排名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43591424"/>
        <c:crosses val="autoZero"/>
        <c:crossBetween val="between"/>
        <c:majorUnit val="1"/>
      </c:valAx>
      <c:spPr>
        <a:noFill/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</c:legendEntry>
      <c:layout/>
      <c:overlay val="0"/>
      <c:spPr>
        <a:noFill/>
        <a:ln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13</xdr:row>
      <xdr:rowOff>200026</xdr:rowOff>
    </xdr:from>
    <xdr:to>
      <xdr:col>11</xdr:col>
      <xdr:colOff>676275</xdr:colOff>
      <xdr:row>20</xdr:row>
      <xdr:rowOff>152401</xdr:rowOff>
    </xdr:to>
    <xdr:graphicFrame macro="">
      <xdr:nvGraphicFramePr>
        <xdr:cNvPr id="8190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showZeros="0" defaultGridColor="0" colorId="0" workbookViewId="0">
      <selection activeCell="A7" sqref="A7"/>
    </sheetView>
  </sheetViews>
  <sheetFormatPr defaultColWidth="9" defaultRowHeight="13.5"/>
  <sheetData>
    <row r="2" spans="1:1">
      <c r="A2" s="25"/>
    </row>
    <row r="3" spans="1:1">
      <c r="A3" s="25"/>
    </row>
    <row r="4" spans="1:1">
      <c r="A4" s="25"/>
    </row>
    <row r="5" spans="1:1">
      <c r="A5" s="25"/>
    </row>
    <row r="6" spans="1:1">
      <c r="A6" s="25"/>
    </row>
    <row r="7" spans="1:1">
      <c r="A7" s="25"/>
    </row>
  </sheetData>
  <phoneticPr fontId="25" type="noConversion"/>
  <pageMargins left="0.69791666666666696" right="0.697916666666666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Q6" sqref="Q6"/>
    </sheetView>
  </sheetViews>
  <sheetFormatPr defaultColWidth="9" defaultRowHeight="13.5"/>
  <cols>
    <col min="1" max="1" width="5.125" customWidth="1"/>
    <col min="2" max="2" width="12" customWidth="1"/>
    <col min="3" max="3" width="9.625" customWidth="1"/>
    <col min="4" max="15" width="9.375" customWidth="1"/>
  </cols>
  <sheetData>
    <row r="1" spans="1:15" ht="42" customHeight="1" thickBot="1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27.75" customHeight="1" thickBot="1">
      <c r="A2" s="44" t="s">
        <v>0</v>
      </c>
      <c r="B2" s="45" t="s">
        <v>1</v>
      </c>
      <c r="C2" s="46" t="s">
        <v>2</v>
      </c>
      <c r="D2" s="48" t="s">
        <v>3</v>
      </c>
      <c r="E2" s="47" t="s">
        <v>4</v>
      </c>
      <c r="F2" s="47" t="s">
        <v>6</v>
      </c>
      <c r="G2" s="47" t="s">
        <v>5</v>
      </c>
      <c r="H2" s="48" t="s">
        <v>7</v>
      </c>
      <c r="I2" s="48" t="s">
        <v>8</v>
      </c>
      <c r="J2" s="48" t="s">
        <v>9</v>
      </c>
      <c r="K2" s="47" t="s">
        <v>10</v>
      </c>
      <c r="L2" s="47" t="s">
        <v>11</v>
      </c>
      <c r="M2" s="48" t="s">
        <v>12</v>
      </c>
      <c r="N2" s="47" t="s">
        <v>13</v>
      </c>
      <c r="O2" s="56" t="s">
        <v>14</v>
      </c>
    </row>
    <row r="3" spans="1:15" ht="21.95" customHeight="1">
      <c r="A3" s="51" t="s">
        <v>15</v>
      </c>
      <c r="B3" s="12" t="s">
        <v>34</v>
      </c>
      <c r="C3" s="42">
        <f>SUM(D3:O3)</f>
        <v>1200000</v>
      </c>
      <c r="D3" s="42">
        <v>180000</v>
      </c>
      <c r="E3" s="42">
        <v>50000</v>
      </c>
      <c r="F3" s="42">
        <v>150000</v>
      </c>
      <c r="G3" s="42">
        <v>100000</v>
      </c>
      <c r="H3" s="42">
        <v>50000</v>
      </c>
      <c r="I3" s="42">
        <v>50000</v>
      </c>
      <c r="J3" s="42">
        <v>70000</v>
      </c>
      <c r="K3" s="42">
        <v>50000</v>
      </c>
      <c r="L3" s="42">
        <v>50000</v>
      </c>
      <c r="M3" s="42">
        <v>200000</v>
      </c>
      <c r="N3" s="42">
        <v>150000</v>
      </c>
      <c r="O3" s="43">
        <v>100000</v>
      </c>
    </row>
    <row r="4" spans="1:15" ht="25.5" customHeight="1">
      <c r="A4" s="52"/>
      <c r="B4" s="6" t="s">
        <v>17</v>
      </c>
      <c r="C4" s="7">
        <f>SUM(D4:O4)</f>
        <v>57</v>
      </c>
      <c r="D4" s="8">
        <v>0</v>
      </c>
      <c r="E4" s="7">
        <v>2</v>
      </c>
      <c r="F4" s="7">
        <v>5</v>
      </c>
      <c r="G4" s="7">
        <v>1</v>
      </c>
      <c r="H4" s="7">
        <v>0</v>
      </c>
      <c r="I4" s="7">
        <v>0</v>
      </c>
      <c r="J4" s="7">
        <v>0</v>
      </c>
      <c r="K4" s="7">
        <v>9</v>
      </c>
      <c r="L4" s="7">
        <v>26</v>
      </c>
      <c r="M4" s="7">
        <v>0</v>
      </c>
      <c r="N4" s="7">
        <v>13</v>
      </c>
      <c r="O4" s="23">
        <v>1</v>
      </c>
    </row>
    <row r="5" spans="1:15" ht="24">
      <c r="A5" s="52"/>
      <c r="B5" s="6" t="s">
        <v>33</v>
      </c>
      <c r="C5" s="30">
        <f>SUM(D5:O5)</f>
        <v>25094</v>
      </c>
      <c r="D5" s="29">
        <v>0</v>
      </c>
      <c r="E5" s="7">
        <v>780</v>
      </c>
      <c r="F5" s="7">
        <v>1549.5</v>
      </c>
      <c r="G5" s="7">
        <v>573.9</v>
      </c>
      <c r="H5" s="7">
        <v>0</v>
      </c>
      <c r="I5" s="7">
        <v>0</v>
      </c>
      <c r="J5" s="7">
        <v>0</v>
      </c>
      <c r="K5" s="7">
        <v>1156</v>
      </c>
      <c r="L5" s="7">
        <v>5259.6</v>
      </c>
      <c r="M5" s="7">
        <v>0</v>
      </c>
      <c r="N5" s="7">
        <v>13175</v>
      </c>
      <c r="O5" s="23">
        <v>2600</v>
      </c>
    </row>
    <row r="6" spans="1:15" ht="21.95" customHeight="1">
      <c r="A6" s="52"/>
      <c r="B6" s="6" t="s">
        <v>18</v>
      </c>
      <c r="C6" s="9" t="s">
        <v>19</v>
      </c>
      <c r="D6" s="31">
        <f t="shared" ref="D6" si="0">RANK(D5,$D5:$O5)</f>
        <v>8</v>
      </c>
      <c r="E6" s="31">
        <f t="shared" ref="E6:F6" si="1">RANK(E5,$D5:$O5)</f>
        <v>6</v>
      </c>
      <c r="F6" s="31">
        <f t="shared" si="1"/>
        <v>4</v>
      </c>
      <c r="G6" s="31">
        <f>RANK(G5,$D5:$O5)</f>
        <v>7</v>
      </c>
      <c r="H6" s="31">
        <f t="shared" ref="H6:O6" si="2">RANK(H5,$D5:$O5)</f>
        <v>8</v>
      </c>
      <c r="I6" s="31">
        <f t="shared" si="2"/>
        <v>8</v>
      </c>
      <c r="J6" s="31">
        <f t="shared" si="2"/>
        <v>8</v>
      </c>
      <c r="K6" s="31">
        <f t="shared" si="2"/>
        <v>5</v>
      </c>
      <c r="L6" s="31">
        <f t="shared" si="2"/>
        <v>2</v>
      </c>
      <c r="M6" s="31">
        <f t="shared" si="2"/>
        <v>8</v>
      </c>
      <c r="N6" s="31">
        <f t="shared" si="2"/>
        <v>1</v>
      </c>
      <c r="O6" s="32">
        <f t="shared" si="2"/>
        <v>3</v>
      </c>
    </row>
    <row r="7" spans="1:15" ht="21.95" customHeight="1">
      <c r="A7" s="52"/>
      <c r="B7" s="6" t="s">
        <v>20</v>
      </c>
      <c r="C7" s="9">
        <f>SUM(D7:O7)</f>
        <v>1701</v>
      </c>
      <c r="D7" s="33">
        <v>51</v>
      </c>
      <c r="E7" s="33">
        <v>301</v>
      </c>
      <c r="F7" s="33">
        <v>412</v>
      </c>
      <c r="G7" s="33">
        <v>84</v>
      </c>
      <c r="H7" s="33">
        <v>145</v>
      </c>
      <c r="I7" s="33">
        <v>64</v>
      </c>
      <c r="J7" s="33">
        <v>51</v>
      </c>
      <c r="K7" s="33">
        <v>143</v>
      </c>
      <c r="L7" s="33">
        <v>160</v>
      </c>
      <c r="M7" s="33">
        <v>76</v>
      </c>
      <c r="N7" s="33">
        <v>143</v>
      </c>
      <c r="O7" s="34">
        <v>71</v>
      </c>
    </row>
    <row r="8" spans="1:15" ht="24">
      <c r="A8" s="52"/>
      <c r="B8" s="6" t="s">
        <v>21</v>
      </c>
      <c r="C8" s="9">
        <f>SUM(D8:O8)</f>
        <v>1027778.3999999999</v>
      </c>
      <c r="D8" s="10">
        <v>71925.5</v>
      </c>
      <c r="E8" s="9">
        <v>65251.3</v>
      </c>
      <c r="F8" s="9">
        <v>187872.3</v>
      </c>
      <c r="G8" s="9">
        <v>64793.8</v>
      </c>
      <c r="H8" s="9">
        <v>46466.3</v>
      </c>
      <c r="I8" s="9">
        <v>8460.1</v>
      </c>
      <c r="J8" s="9">
        <v>70169</v>
      </c>
      <c r="K8" s="9">
        <v>33110</v>
      </c>
      <c r="L8" s="9">
        <v>46932.4</v>
      </c>
      <c r="M8" s="9">
        <v>216192</v>
      </c>
      <c r="N8" s="9">
        <v>146407</v>
      </c>
      <c r="O8" s="17">
        <v>70198.7</v>
      </c>
    </row>
    <row r="9" spans="1:15" ht="24.75" thickBot="1">
      <c r="A9" s="53"/>
      <c r="B9" s="11" t="s">
        <v>22</v>
      </c>
      <c r="C9" s="35">
        <f>C8/C3</f>
        <v>0.85648199999999997</v>
      </c>
      <c r="D9" s="35">
        <f t="shared" ref="D9:O9" si="3">D8/D3</f>
        <v>0.39958611111111109</v>
      </c>
      <c r="E9" s="35">
        <f t="shared" si="3"/>
        <v>1.305026</v>
      </c>
      <c r="F9" s="35">
        <f t="shared" si="3"/>
        <v>1.2524819999999999</v>
      </c>
      <c r="G9" s="35">
        <f t="shared" si="3"/>
        <v>0.64793800000000001</v>
      </c>
      <c r="H9" s="35">
        <f t="shared" si="3"/>
        <v>0.9293260000000001</v>
      </c>
      <c r="I9" s="35">
        <f t="shared" si="3"/>
        <v>0.16920200000000002</v>
      </c>
      <c r="J9" s="35">
        <f t="shared" si="3"/>
        <v>1.0024142857142857</v>
      </c>
      <c r="K9" s="35">
        <f t="shared" si="3"/>
        <v>0.66220000000000001</v>
      </c>
      <c r="L9" s="35">
        <f t="shared" si="3"/>
        <v>0.93864800000000004</v>
      </c>
      <c r="M9" s="35">
        <f t="shared" si="3"/>
        <v>1.0809599999999999</v>
      </c>
      <c r="N9" s="35">
        <f t="shared" si="3"/>
        <v>0.97604666666666662</v>
      </c>
      <c r="O9" s="36">
        <f t="shared" si="3"/>
        <v>0.70198699999999992</v>
      </c>
    </row>
    <row r="10" spans="1:15" ht="21.95" customHeight="1">
      <c r="A10" s="51" t="s">
        <v>23</v>
      </c>
      <c r="B10" s="12" t="s">
        <v>16</v>
      </c>
      <c r="C10" s="13">
        <f>SUM(D10:O10)</f>
        <v>65000</v>
      </c>
      <c r="D10" s="13">
        <v>2000</v>
      </c>
      <c r="E10" s="13">
        <v>4000</v>
      </c>
      <c r="F10" s="13">
        <v>3000</v>
      </c>
      <c r="G10" s="13">
        <v>4000</v>
      </c>
      <c r="H10" s="13">
        <v>2000</v>
      </c>
      <c r="I10" s="13" t="s">
        <v>19</v>
      </c>
      <c r="J10" s="13">
        <v>2000</v>
      </c>
      <c r="K10" s="13">
        <v>3000</v>
      </c>
      <c r="L10" s="13">
        <v>10000</v>
      </c>
      <c r="M10" s="13">
        <v>15000</v>
      </c>
      <c r="N10" s="13">
        <v>12000</v>
      </c>
      <c r="O10" s="20">
        <v>8000</v>
      </c>
    </row>
    <row r="11" spans="1:15" ht="21.95" customHeight="1">
      <c r="A11" s="52"/>
      <c r="B11" s="6" t="s">
        <v>35</v>
      </c>
      <c r="C11" s="9">
        <f>SUM(D11:O11)</f>
        <v>17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 t="s">
        <v>19</v>
      </c>
      <c r="J11" s="9">
        <v>1</v>
      </c>
      <c r="K11" s="7">
        <v>1</v>
      </c>
      <c r="L11" s="7">
        <v>1</v>
      </c>
      <c r="M11" s="7">
        <v>2</v>
      </c>
      <c r="N11" s="7">
        <v>3</v>
      </c>
      <c r="O11" s="23">
        <v>4</v>
      </c>
    </row>
    <row r="12" spans="1:15" ht="21.95" customHeight="1">
      <c r="A12" s="52"/>
      <c r="B12" s="6" t="s">
        <v>24</v>
      </c>
      <c r="C12" s="9">
        <f>SUM(D12:O12)</f>
        <v>85384</v>
      </c>
      <c r="D12" s="9">
        <v>400</v>
      </c>
      <c r="E12" s="7">
        <v>4500</v>
      </c>
      <c r="F12" s="7">
        <v>5000</v>
      </c>
      <c r="G12" s="7">
        <v>12910.4</v>
      </c>
      <c r="H12" s="7">
        <v>2000</v>
      </c>
      <c r="I12" s="9" t="s">
        <v>19</v>
      </c>
      <c r="J12" s="9">
        <v>1000</v>
      </c>
      <c r="K12" s="7">
        <v>2800</v>
      </c>
      <c r="L12" s="7">
        <v>10000</v>
      </c>
      <c r="M12" s="7">
        <v>15573.6</v>
      </c>
      <c r="N12" s="7">
        <v>18000</v>
      </c>
      <c r="O12" s="23">
        <v>13200</v>
      </c>
    </row>
    <row r="13" spans="1:15" ht="21.95" customHeight="1" thickBot="1">
      <c r="A13" s="54"/>
      <c r="B13" s="14" t="s">
        <v>25</v>
      </c>
      <c r="C13" s="15">
        <f>C12/C10</f>
        <v>1.3136000000000001</v>
      </c>
      <c r="D13" s="15">
        <f t="shared" ref="D13" si="4">D12/D10</f>
        <v>0.2</v>
      </c>
      <c r="E13" s="15">
        <f>E12/E10</f>
        <v>1.125</v>
      </c>
      <c r="F13" s="15">
        <f>F12/F10</f>
        <v>1.6666666666666667</v>
      </c>
      <c r="G13" s="15">
        <f>G12/G10</f>
        <v>3.2275999999999998</v>
      </c>
      <c r="H13" s="15">
        <f>H12/H10</f>
        <v>1</v>
      </c>
      <c r="I13" s="15" t="s">
        <v>19</v>
      </c>
      <c r="J13" s="15">
        <f t="shared" ref="J13" si="5">J12/J10</f>
        <v>0.5</v>
      </c>
      <c r="K13" s="15">
        <f>K12/K10</f>
        <v>0.93333333333333335</v>
      </c>
      <c r="L13" s="15">
        <f>L12/L10</f>
        <v>1</v>
      </c>
      <c r="M13" s="15">
        <f>M12/M10</f>
        <v>1.0382400000000001</v>
      </c>
      <c r="N13" s="15">
        <f>N12/N10</f>
        <v>1.5</v>
      </c>
      <c r="O13" s="24">
        <f>O12/O10</f>
        <v>1.65</v>
      </c>
    </row>
    <row r="14" spans="1:15" ht="24.95" customHeight="1">
      <c r="A14" s="55" t="s">
        <v>26</v>
      </c>
      <c r="B14" s="5" t="s">
        <v>16</v>
      </c>
      <c r="C14" s="16">
        <f>SUM(E14)</f>
        <v>50000</v>
      </c>
      <c r="D14" s="16" t="s">
        <v>19</v>
      </c>
      <c r="E14" s="26">
        <v>50000</v>
      </c>
      <c r="F14" s="16" t="s">
        <v>19</v>
      </c>
      <c r="G14" s="16" t="s">
        <v>19</v>
      </c>
      <c r="H14" s="16" t="s">
        <v>19</v>
      </c>
      <c r="I14" s="16" t="s">
        <v>19</v>
      </c>
      <c r="J14" s="16" t="s">
        <v>19</v>
      </c>
      <c r="K14" s="16" t="s">
        <v>19</v>
      </c>
      <c r="L14" s="16" t="s">
        <v>19</v>
      </c>
      <c r="M14" s="16" t="s">
        <v>19</v>
      </c>
      <c r="N14" s="16" t="s">
        <v>19</v>
      </c>
      <c r="O14" s="37" t="s">
        <v>19</v>
      </c>
    </row>
    <row r="15" spans="1:15" ht="24.95" customHeight="1">
      <c r="A15" s="52"/>
      <c r="B15" s="6" t="s">
        <v>27</v>
      </c>
      <c r="C15" s="49">
        <v>410</v>
      </c>
      <c r="D15" s="9" t="s">
        <v>19</v>
      </c>
      <c r="E15" s="49">
        <v>410</v>
      </c>
      <c r="F15" s="9" t="s">
        <v>19</v>
      </c>
      <c r="G15" s="9" t="s">
        <v>19</v>
      </c>
      <c r="H15" s="9" t="s">
        <v>19</v>
      </c>
      <c r="I15" s="9" t="s">
        <v>19</v>
      </c>
      <c r="J15" s="9" t="s">
        <v>19</v>
      </c>
      <c r="K15" s="9" t="s">
        <v>19</v>
      </c>
      <c r="L15" s="9" t="s">
        <v>19</v>
      </c>
      <c r="M15" s="9" t="s">
        <v>19</v>
      </c>
      <c r="N15" s="9" t="s">
        <v>19</v>
      </c>
      <c r="O15" s="17" t="s">
        <v>19</v>
      </c>
    </row>
    <row r="16" spans="1:15" ht="24.95" customHeight="1">
      <c r="A16" s="52"/>
      <c r="B16" s="6" t="s">
        <v>24</v>
      </c>
      <c r="C16" s="49">
        <v>57000</v>
      </c>
      <c r="D16" s="9" t="s">
        <v>19</v>
      </c>
      <c r="E16" s="49">
        <v>57000</v>
      </c>
      <c r="F16" s="9" t="s">
        <v>19</v>
      </c>
      <c r="G16" s="9" t="s">
        <v>19</v>
      </c>
      <c r="H16" s="9" t="s">
        <v>19</v>
      </c>
      <c r="I16" s="9" t="s">
        <v>19</v>
      </c>
      <c r="J16" s="9" t="s">
        <v>19</v>
      </c>
      <c r="K16" s="9" t="s">
        <v>19</v>
      </c>
      <c r="L16" s="9" t="s">
        <v>19</v>
      </c>
      <c r="M16" s="9" t="s">
        <v>19</v>
      </c>
      <c r="N16" s="9" t="s">
        <v>19</v>
      </c>
      <c r="O16" s="17" t="s">
        <v>19</v>
      </c>
    </row>
    <row r="17" spans="1:15" ht="24.95" customHeight="1" thickBot="1">
      <c r="A17" s="53"/>
      <c r="B17" s="11" t="s">
        <v>28</v>
      </c>
      <c r="C17" s="27">
        <f>C16/C14</f>
        <v>1.1399999999999999</v>
      </c>
      <c r="D17" s="19" t="s">
        <v>19</v>
      </c>
      <c r="E17" s="27">
        <f>E16/E14</f>
        <v>1.1399999999999999</v>
      </c>
      <c r="F17" s="19" t="s">
        <v>19</v>
      </c>
      <c r="G17" s="19" t="s">
        <v>19</v>
      </c>
      <c r="H17" s="19" t="s">
        <v>19</v>
      </c>
      <c r="I17" s="19" t="s">
        <v>19</v>
      </c>
      <c r="J17" s="19" t="s">
        <v>19</v>
      </c>
      <c r="K17" s="19" t="s">
        <v>19</v>
      </c>
      <c r="L17" s="19" t="s">
        <v>19</v>
      </c>
      <c r="M17" s="19" t="s">
        <v>19</v>
      </c>
      <c r="N17" s="19" t="s">
        <v>19</v>
      </c>
      <c r="O17" s="38" t="s">
        <v>19</v>
      </c>
    </row>
    <row r="18" spans="1:15" ht="24.95" customHeight="1">
      <c r="A18" s="51" t="s">
        <v>29</v>
      </c>
      <c r="B18" s="12" t="s">
        <v>16</v>
      </c>
      <c r="C18" s="13">
        <f>SUM(D18:O18)</f>
        <v>400000</v>
      </c>
      <c r="D18" s="13">
        <v>200000</v>
      </c>
      <c r="E18" s="28">
        <v>100000</v>
      </c>
      <c r="F18" s="16" t="s">
        <v>19</v>
      </c>
      <c r="G18" s="16" t="s">
        <v>19</v>
      </c>
      <c r="H18" s="16" t="s">
        <v>19</v>
      </c>
      <c r="I18" s="16" t="s">
        <v>19</v>
      </c>
      <c r="J18" s="16" t="s">
        <v>19</v>
      </c>
      <c r="K18" s="16" t="s">
        <v>19</v>
      </c>
      <c r="L18" s="16" t="s">
        <v>19</v>
      </c>
      <c r="M18" s="13">
        <v>5000</v>
      </c>
      <c r="N18" s="13" t="s">
        <v>19</v>
      </c>
      <c r="O18" s="20">
        <v>95000</v>
      </c>
    </row>
    <row r="19" spans="1:15" ht="24.95" customHeight="1">
      <c r="A19" s="52"/>
      <c r="B19" s="6" t="s">
        <v>27</v>
      </c>
      <c r="C19" s="9">
        <f>D19+E19+M19+O19</f>
        <v>1226</v>
      </c>
      <c r="D19" s="7">
        <v>420</v>
      </c>
      <c r="E19" s="49">
        <v>268</v>
      </c>
      <c r="F19" s="9" t="s">
        <v>19</v>
      </c>
      <c r="G19" s="9" t="s">
        <v>19</v>
      </c>
      <c r="H19" s="9" t="s">
        <v>19</v>
      </c>
      <c r="I19" s="9" t="s">
        <v>19</v>
      </c>
      <c r="J19" s="9" t="s">
        <v>19</v>
      </c>
      <c r="K19" s="9" t="s">
        <v>19</v>
      </c>
      <c r="L19" s="9" t="s">
        <v>19</v>
      </c>
      <c r="M19" s="9">
        <v>38</v>
      </c>
      <c r="N19" s="9" t="s">
        <v>19</v>
      </c>
      <c r="O19" s="17">
        <v>500</v>
      </c>
    </row>
    <row r="20" spans="1:15" ht="24.95" customHeight="1">
      <c r="A20" s="52"/>
      <c r="B20" s="6" t="s">
        <v>24</v>
      </c>
      <c r="C20" s="9">
        <f>D20+E20+M20+O20</f>
        <v>422806</v>
      </c>
      <c r="D20" s="7">
        <v>230000</v>
      </c>
      <c r="E20" s="49">
        <v>111700</v>
      </c>
      <c r="F20" s="9" t="s">
        <v>19</v>
      </c>
      <c r="G20" s="9" t="s">
        <v>19</v>
      </c>
      <c r="H20" s="9" t="s">
        <v>19</v>
      </c>
      <c r="I20" s="9" t="s">
        <v>19</v>
      </c>
      <c r="J20" s="9" t="s">
        <v>19</v>
      </c>
      <c r="K20" s="9" t="s">
        <v>19</v>
      </c>
      <c r="L20" s="9" t="s">
        <v>19</v>
      </c>
      <c r="M20" s="9">
        <v>6106</v>
      </c>
      <c r="N20" s="9" t="s">
        <v>19</v>
      </c>
      <c r="O20" s="17">
        <v>75000</v>
      </c>
    </row>
    <row r="21" spans="1:15" ht="24.95" customHeight="1" thickBot="1">
      <c r="A21" s="53"/>
      <c r="B21" s="11" t="s">
        <v>28</v>
      </c>
      <c r="C21" s="18">
        <f>C20/C18</f>
        <v>1.057015</v>
      </c>
      <c r="D21" s="18">
        <f>D20/D18</f>
        <v>1.1499999999999999</v>
      </c>
      <c r="E21" s="27">
        <f>E20/E18</f>
        <v>1.117</v>
      </c>
      <c r="F21" s="19" t="s">
        <v>19</v>
      </c>
      <c r="G21" s="19" t="s">
        <v>19</v>
      </c>
      <c r="H21" s="19" t="s">
        <v>19</v>
      </c>
      <c r="I21" s="19" t="s">
        <v>19</v>
      </c>
      <c r="J21" s="19" t="s">
        <v>19</v>
      </c>
      <c r="K21" s="19" t="s">
        <v>19</v>
      </c>
      <c r="L21" s="19" t="s">
        <v>19</v>
      </c>
      <c r="M21" s="39">
        <f>M20/M18</f>
        <v>1.2212000000000001</v>
      </c>
      <c r="N21" s="40" t="s">
        <v>19</v>
      </c>
      <c r="O21" s="41">
        <f>O20/O18</f>
        <v>0.78947368421052633</v>
      </c>
    </row>
    <row r="23" spans="1:15">
      <c r="C23" s="21"/>
      <c r="D23" s="22"/>
    </row>
    <row r="24" spans="1:15">
      <c r="C24" s="21"/>
      <c r="D24" s="21"/>
    </row>
    <row r="25" spans="1:15">
      <c r="C25" s="21"/>
      <c r="D25" s="21"/>
    </row>
  </sheetData>
  <mergeCells count="5">
    <mergeCell ref="A1:O1"/>
    <mergeCell ref="A3:A9"/>
    <mergeCell ref="A10:A13"/>
    <mergeCell ref="A14:A17"/>
    <mergeCell ref="A18:A21"/>
  </mergeCells>
  <phoneticPr fontId="25" type="noConversion"/>
  <conditionalFormatting sqref="C9:O9">
    <cfRule type="containsErrors" dxfId="5" priority="6">
      <formula>ISERROR(C9)</formula>
    </cfRule>
  </conditionalFormatting>
  <conditionalFormatting sqref="C13:O13">
    <cfRule type="containsErrors" dxfId="4" priority="5">
      <formula>ISERROR(C13)</formula>
    </cfRule>
  </conditionalFormatting>
  <conditionalFormatting sqref="D17:E17 C21:E21">
    <cfRule type="containsErrors" dxfId="3" priority="4">
      <formula>ISERROR(C17)</formula>
    </cfRule>
  </conditionalFormatting>
  <conditionalFormatting sqref="M21">
    <cfRule type="containsErrors" dxfId="2" priority="3">
      <formula>ISERROR(M21)</formula>
    </cfRule>
  </conditionalFormatting>
  <conditionalFormatting sqref="O21">
    <cfRule type="containsErrors" dxfId="1" priority="2">
      <formula>ISERROR(O21)</formula>
    </cfRule>
  </conditionalFormatting>
  <conditionalFormatting sqref="C17">
    <cfRule type="containsErrors" dxfId="0" priority="1">
      <formula>ISERROR(C17)</formula>
    </cfRule>
  </conditionalFormatting>
  <printOptions horizontalCentered="1" verticalCentered="1"/>
  <pageMargins left="0.19685039370078741" right="0" top="0.39370078740157483" bottom="0.19685039370078741" header="0" footer="0.15748031496062992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"/>
  <sheetViews>
    <sheetView workbookViewId="0">
      <selection activeCell="E5" sqref="E5"/>
    </sheetView>
  </sheetViews>
  <sheetFormatPr defaultColWidth="9" defaultRowHeight="13.5"/>
  <cols>
    <col min="1" max="1" width="15" customWidth="1"/>
  </cols>
  <sheetData>
    <row r="3" spans="1:13">
      <c r="A3" s="1" t="str">
        <f>通报表!B2</f>
        <v>项  目</v>
      </c>
      <c r="B3" s="1" t="str">
        <f>通报表!D2</f>
        <v>多湖</v>
      </c>
      <c r="C3" s="1" t="str">
        <f>通报表!E2</f>
        <v>东孝</v>
      </c>
      <c r="D3" s="1" t="str">
        <f>通报表!F2</f>
        <v>赤松</v>
      </c>
      <c r="E3" s="1" t="str">
        <f>通报表!G2</f>
        <v>曹宅</v>
      </c>
      <c r="F3" s="1" t="str">
        <f>通报表!H2</f>
        <v>塘雅</v>
      </c>
      <c r="G3" s="1" t="str">
        <f>通报表!I2</f>
        <v>源东</v>
      </c>
      <c r="H3" s="1" t="str">
        <f>通报表!J2</f>
        <v>澧浦</v>
      </c>
      <c r="I3" s="1" t="str">
        <f>通报表!K2</f>
        <v>岭下</v>
      </c>
      <c r="J3" s="1" t="str">
        <f>通报表!L2</f>
        <v>江东</v>
      </c>
      <c r="K3" s="1" t="str">
        <f>通报表!M2</f>
        <v>孝顺</v>
      </c>
      <c r="L3" s="1" t="str">
        <f>通报表!N2</f>
        <v>傅村</v>
      </c>
      <c r="M3" s="1" t="str">
        <f>通报表!O2</f>
        <v>鞋塘</v>
      </c>
    </row>
    <row r="4" spans="1:13">
      <c r="A4" s="2" t="s">
        <v>30</v>
      </c>
      <c r="B4" s="1">
        <f>通报表!D6</f>
        <v>8</v>
      </c>
      <c r="C4" s="1">
        <f>通报表!E6</f>
        <v>6</v>
      </c>
      <c r="D4" s="1">
        <f>通报表!F6</f>
        <v>4</v>
      </c>
      <c r="E4" s="1">
        <f>通报表!G6</f>
        <v>7</v>
      </c>
      <c r="F4" s="1">
        <f>通报表!H6</f>
        <v>8</v>
      </c>
      <c r="G4" s="1">
        <f>通报表!I6</f>
        <v>8</v>
      </c>
      <c r="H4" s="1">
        <f>通报表!J6</f>
        <v>8</v>
      </c>
      <c r="I4" s="1">
        <f>通报表!K6</f>
        <v>5</v>
      </c>
      <c r="J4" s="1">
        <f>通报表!L6</f>
        <v>2</v>
      </c>
      <c r="K4" s="1">
        <f>通报表!M6</f>
        <v>8</v>
      </c>
      <c r="L4" s="1">
        <f>通报表!N6</f>
        <v>1</v>
      </c>
      <c r="M4" s="1">
        <f>通报表!O6</f>
        <v>3</v>
      </c>
    </row>
    <row r="5" spans="1:13">
      <c r="A5" s="3" t="s">
        <v>31</v>
      </c>
      <c r="B5">
        <f>RANK(B6,$B$6:$M$6)</f>
        <v>11</v>
      </c>
      <c r="C5">
        <f t="shared" ref="C5" si="0">RANK(C6,$B$6:$M$6)</f>
        <v>1</v>
      </c>
      <c r="D5">
        <f t="shared" ref="D5:E5" si="1">RANK(D6,$B$6:$M$6)</f>
        <v>2</v>
      </c>
      <c r="E5">
        <f t="shared" si="1"/>
        <v>10</v>
      </c>
      <c r="F5">
        <f t="shared" ref="F5:M5" si="2">RANK(F6,$B$6:$M$6)</f>
        <v>7</v>
      </c>
      <c r="G5">
        <f t="shared" si="2"/>
        <v>12</v>
      </c>
      <c r="H5">
        <f t="shared" si="2"/>
        <v>4</v>
      </c>
      <c r="I5">
        <f t="shared" si="2"/>
        <v>9</v>
      </c>
      <c r="J5">
        <f t="shared" si="2"/>
        <v>6</v>
      </c>
      <c r="K5">
        <f t="shared" si="2"/>
        <v>3</v>
      </c>
      <c r="L5">
        <f t="shared" si="2"/>
        <v>5</v>
      </c>
      <c r="M5">
        <f t="shared" si="2"/>
        <v>8</v>
      </c>
    </row>
    <row r="6" spans="1:13">
      <c r="A6" s="2" t="s">
        <v>32</v>
      </c>
      <c r="B6" s="4">
        <f>通报表!D9</f>
        <v>0.39958611111111109</v>
      </c>
      <c r="C6" s="4">
        <f>通报表!E9</f>
        <v>1.305026</v>
      </c>
      <c r="D6" s="4">
        <f>通报表!F9</f>
        <v>1.2524819999999999</v>
      </c>
      <c r="E6" s="4">
        <f>通报表!G9</f>
        <v>0.64793800000000001</v>
      </c>
      <c r="F6" s="4">
        <f>通报表!H9</f>
        <v>0.9293260000000001</v>
      </c>
      <c r="G6" s="4">
        <f>通报表!I9</f>
        <v>0.16920200000000002</v>
      </c>
      <c r="H6" s="4">
        <f>通报表!J9</f>
        <v>1.0024142857142857</v>
      </c>
      <c r="I6" s="4">
        <f>通报表!K9</f>
        <v>0.66220000000000001</v>
      </c>
      <c r="J6" s="4">
        <f>通报表!L9</f>
        <v>0.93864800000000004</v>
      </c>
      <c r="K6" s="4">
        <f>通报表!M9</f>
        <v>1.0809599999999999</v>
      </c>
      <c r="L6" s="4">
        <f>通报表!N9</f>
        <v>0.97604666666666662</v>
      </c>
      <c r="M6" s="4">
        <f>通报表!O9</f>
        <v>0.70198699999999992</v>
      </c>
    </row>
  </sheetData>
  <phoneticPr fontId="2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通报表</vt:lpstr>
      <vt:lpstr>图表数据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微软用户</cp:lastModifiedBy>
  <cp:lastPrinted>2015-09-23T07:07:14Z</cp:lastPrinted>
  <dcterms:created xsi:type="dcterms:W3CDTF">2006-09-13T11:21:00Z</dcterms:created>
  <dcterms:modified xsi:type="dcterms:W3CDTF">2015-09-25T06:16:22Z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2052-9.1.0.4856</vt:lpwstr>
  </property>
</Properties>
</file>