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255" windowHeight="8535" firstSheet="1" activeTab="1"/>
  </bookViews>
  <sheets>
    <sheet name="Macro1" sheetId="1" state="veryHidden" r:id="rId1"/>
    <sheet name="通报表" sheetId="2" r:id="rId2"/>
    <sheet name="图表数据" sheetId="3" r:id="rId3"/>
  </sheets>
  <calcPr calcId="144525"/>
</workbook>
</file>

<file path=xl/comments1.xml><?xml version="1.0" encoding="utf-8"?>
<comments xmlns="http://schemas.openxmlformats.org/spreadsheetml/2006/main">
  <authors>
    <author>asus</author>
  </authors>
  <commentList>
    <comment ref="B7" authorId="0">
      <text>
        <r>
          <rPr>
            <sz val="9"/>
            <color indexed="81"/>
            <rFont val="宋体"/>
            <charset val="134"/>
          </rPr>
          <t xml:space="preserve">排名自动计算
</t>
        </r>
      </text>
    </comment>
  </commentList>
</comments>
</file>

<file path=xl/sharedStrings.xml><?xml version="1.0" encoding="utf-8"?>
<sst xmlns="http://schemas.openxmlformats.org/spreadsheetml/2006/main" count="50">
  <si>
    <t>金东区2015年度“三改一拆”进度通报表（12月24日）</t>
  </si>
  <si>
    <t>指标
名称</t>
  </si>
  <si>
    <t>项  目</t>
  </si>
  <si>
    <t>合计</t>
  </si>
  <si>
    <t>多湖</t>
  </si>
  <si>
    <t>东孝</t>
  </si>
  <si>
    <t>赤松</t>
  </si>
  <si>
    <t>曹宅</t>
  </si>
  <si>
    <t>塘雅</t>
  </si>
  <si>
    <t>源东</t>
  </si>
  <si>
    <t>澧浦</t>
  </si>
  <si>
    <t>岭下</t>
  </si>
  <si>
    <t>江东</t>
  </si>
  <si>
    <t>孝顺</t>
  </si>
  <si>
    <t>傅村</t>
  </si>
  <si>
    <t>鞋塘</t>
  </si>
  <si>
    <t>乡镇分管领导</t>
  </si>
  <si>
    <t>方春雷</t>
  </si>
  <si>
    <t>李志阳</t>
  </si>
  <si>
    <t>夏利华</t>
  </si>
  <si>
    <t>丁金勇</t>
  </si>
  <si>
    <t>方隽</t>
  </si>
  <si>
    <t>曹建平</t>
  </si>
  <si>
    <t>徐永兴</t>
  </si>
  <si>
    <t>宋跃辉</t>
  </si>
  <si>
    <t>胡旭龙</t>
  </si>
  <si>
    <t>王震</t>
  </si>
  <si>
    <t>潘军冬</t>
  </si>
  <si>
    <t>项立军</t>
  </si>
  <si>
    <t>拆除违法建筑</t>
  </si>
  <si>
    <t>任务数㎡</t>
  </si>
  <si>
    <t>本周
拆除宗数</t>
  </si>
  <si>
    <t>本周拆除面积（㎡）</t>
  </si>
  <si>
    <t>本周排名</t>
  </si>
  <si>
    <t>/</t>
  </si>
  <si>
    <t>累计宗数</t>
  </si>
  <si>
    <t>累计面积
（㎡）</t>
  </si>
  <si>
    <t>累计完成率
（%）</t>
  </si>
  <si>
    <t>改造
旧厂区</t>
  </si>
  <si>
    <t>任务数</t>
  </si>
  <si>
    <t>宗数</t>
  </si>
  <si>
    <t>面积（㎡）</t>
  </si>
  <si>
    <t>完成率%</t>
  </si>
  <si>
    <t>改造
旧住宅</t>
  </si>
  <si>
    <t>户数（户）</t>
  </si>
  <si>
    <t>完成率（%）</t>
  </si>
  <si>
    <t>改造
城中村</t>
  </si>
  <si>
    <t>本周拆违量排名</t>
  </si>
  <si>
    <t>累计完成率排名</t>
  </si>
  <si>
    <t>累计完成率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</si>
</sst>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.0"/>
  </numFmts>
  <fonts count="29">
    <font>
      <sz val="11"/>
      <color indexed="8"/>
      <name val="宋体"/>
      <charset val="134"/>
    </font>
    <font>
      <sz val="11"/>
      <color indexed="8"/>
      <name val="宋体"/>
      <charset val="134"/>
    </font>
    <font>
      <sz val="22"/>
      <color indexed="8"/>
      <name val="方正小标宋简体"/>
      <charset val="134"/>
    </font>
    <font>
      <b/>
      <sz val="10"/>
      <color indexed="8"/>
      <name val="宋体"/>
      <charset val="134"/>
    </font>
    <font>
      <b/>
      <sz val="10"/>
      <name val="宋体"/>
      <charset val="134"/>
    </font>
    <font>
      <b/>
      <sz val="10"/>
      <color rgb="FFFF0000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b/>
      <sz val="10"/>
      <color rgb="FF00B050"/>
      <name val="宋体"/>
      <charset val="134"/>
    </font>
    <font>
      <sz val="10"/>
      <color rgb="FFFF0000"/>
      <name val="宋体"/>
      <charset val="134"/>
    </font>
    <font>
      <sz val="11"/>
      <color indexed="9"/>
      <name val="宋体"/>
      <charset val="134"/>
    </font>
    <font>
      <b/>
      <sz val="15"/>
      <color indexed="56"/>
      <name val="宋体"/>
      <charset val="134"/>
    </font>
    <font>
      <sz val="11"/>
      <color theme="1"/>
      <name val="宋体"/>
      <charset val="134"/>
      <scheme val="minor"/>
    </font>
    <font>
      <b/>
      <sz val="13"/>
      <color indexed="56"/>
      <name val="宋体"/>
      <charset val="134"/>
    </font>
    <font>
      <sz val="11"/>
      <color indexed="20"/>
      <name val="宋体"/>
      <charset val="134"/>
    </font>
    <font>
      <b/>
      <sz val="11"/>
      <color indexed="8"/>
      <name val="宋体"/>
      <charset val="134"/>
    </font>
    <font>
      <b/>
      <sz val="11"/>
      <color indexed="56"/>
      <name val="宋体"/>
      <charset val="134"/>
    </font>
    <font>
      <sz val="11"/>
      <color indexed="62"/>
      <name val="宋体"/>
      <charset val="134"/>
    </font>
    <font>
      <b/>
      <sz val="11"/>
      <color indexed="9"/>
      <name val="宋体"/>
      <charset val="134"/>
    </font>
    <font>
      <b/>
      <sz val="11"/>
      <color indexed="52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indexed="52"/>
      <name val="宋体"/>
      <charset val="134"/>
    </font>
    <font>
      <b/>
      <sz val="11"/>
      <color indexed="63"/>
      <name val="宋体"/>
      <charset val="134"/>
    </font>
    <font>
      <i/>
      <sz val="11"/>
      <color indexed="23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indexed="60"/>
      <name val="宋体"/>
      <charset val="134"/>
    </font>
    <font>
      <sz val="11"/>
      <color indexed="17"/>
      <name val="宋体"/>
      <charset val="134"/>
    </font>
    <font>
      <b/>
      <sz val="18"/>
      <color indexed="56"/>
      <name val="宋体"/>
      <charset val="134"/>
    </font>
    <font>
      <sz val="11"/>
      <color indexed="10"/>
      <name val="宋体"/>
      <charset val="134"/>
    </font>
  </fonts>
  <fills count="2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3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30"/>
      </bottom>
      <diagonal/>
    </border>
  </borders>
  <cellStyleXfs count="49">
    <xf numFmtId="0" fontId="0" fillId="0" borderId="0">
      <alignment vertical="center"/>
    </xf>
    <xf numFmtId="42" fontId="12" fillId="0" borderId="0" applyFont="0" applyFill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7" fillId="10" borderId="31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" fillId="8" borderId="30" applyNumberFormat="0" applyFon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0" borderId="27" applyNumberFormat="0" applyFill="0" applyAlignment="0" applyProtection="0">
      <alignment vertical="center"/>
    </xf>
    <xf numFmtId="0" fontId="13" fillId="0" borderId="28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6" fillId="0" borderId="35" applyNumberFormat="0" applyFill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22" fillId="20" borderId="34" applyNumberFormat="0" applyAlignment="0" applyProtection="0">
      <alignment vertical="center"/>
    </xf>
    <xf numFmtId="0" fontId="19" fillId="20" borderId="31" applyNumberFormat="0" applyAlignment="0" applyProtection="0">
      <alignment vertical="center"/>
    </xf>
    <xf numFmtId="0" fontId="18" fillId="14" borderId="32" applyNumberFormat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1" fillId="0" borderId="33" applyNumberFormat="0" applyFill="0" applyAlignment="0" applyProtection="0">
      <alignment vertical="center"/>
    </xf>
    <xf numFmtId="0" fontId="15" fillId="0" borderId="29" applyNumberFormat="0" applyFill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</cellStyleXfs>
  <cellXfs count="63">
    <xf numFmtId="0" fontId="0" fillId="0" borderId="0" xfId="0">
      <alignment vertical="center"/>
    </xf>
    <xf numFmtId="0" fontId="0" fillId="0" borderId="1" xfId="0" applyBorder="1">
      <alignment vertical="center"/>
    </xf>
    <xf numFmtId="0" fontId="1" fillId="0" borderId="1" xfId="0" applyFont="1" applyBorder="1">
      <alignment vertical="center"/>
    </xf>
    <xf numFmtId="0" fontId="1" fillId="0" borderId="2" xfId="0" applyFont="1" applyFill="1" applyBorder="1">
      <alignment vertical="center"/>
    </xf>
    <xf numFmtId="10" fontId="0" fillId="0" borderId="1" xfId="0" applyNumberFormat="1" applyBorder="1">
      <alignment vertical="center"/>
    </xf>
    <xf numFmtId="0" fontId="2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 wrapText="1"/>
    </xf>
    <xf numFmtId="1" fontId="6" fillId="2" borderId="1" xfId="0" applyNumberFormat="1" applyFont="1" applyFill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76" fontId="7" fillId="2" borderId="1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10" fontId="7" fillId="0" borderId="10" xfId="0" applyNumberFormat="1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10" fontId="7" fillId="0" borderId="12" xfId="0" applyNumberFormat="1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10" fontId="7" fillId="0" borderId="17" xfId="0" applyNumberFormat="1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10" fontId="7" fillId="0" borderId="9" xfId="0" applyNumberFormat="1" applyFont="1" applyBorder="1" applyAlignment="1">
      <alignment horizontal="center" vertical="center" wrapText="1"/>
    </xf>
    <xf numFmtId="0" fontId="0" fillId="0" borderId="0" xfId="0" applyBorder="1">
      <alignment vertical="center"/>
    </xf>
    <xf numFmtId="0" fontId="7" fillId="2" borderId="0" xfId="0" applyFont="1" applyFill="1" applyBorder="1" applyAlignment="1">
      <alignment horizontal="center" vertical="center" wrapText="1"/>
    </xf>
    <xf numFmtId="0" fontId="5" fillId="0" borderId="19" xfId="0" applyFont="1" applyFill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176" fontId="7" fillId="0" borderId="1" xfId="0" applyNumberFormat="1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10" fontId="7" fillId="0" borderId="22" xfId="0" applyNumberFormat="1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0" borderId="21" xfId="0" applyFont="1" applyFill="1" applyBorder="1" applyAlignment="1">
      <alignment horizontal="center" vertical="center" wrapText="1"/>
    </xf>
    <xf numFmtId="10" fontId="7" fillId="0" borderId="23" xfId="0" applyNumberFormat="1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10" fontId="7" fillId="0" borderId="25" xfId="0" applyNumberFormat="1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10" fontId="7" fillId="0" borderId="26" xfId="0" applyNumberFormat="1" applyFont="1" applyBorder="1" applyAlignment="1">
      <alignment horizontal="center" vertical="center" wrapText="1"/>
    </xf>
    <xf numFmtId="0" fontId="0" fillId="0" borderId="0" xfId="0" applyProtection="1">
      <alignment vertical="center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6"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</dxfs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Overflow="ellipsis" vert="horz" anchor="ctr" anchorCtr="1"/>
          <a:lstStyle/>
          <a:p>
            <a:pPr algn="ctr">
              <a:defRPr sz="1400" b="1" i="0" u="none" strike="noStrike" baseline="0">
                <a:solidFill>
                  <a:srgbClr val="000000"/>
                </a:solidFill>
                <a:latin typeface="宋体"/>
                <a:ea typeface="宋体"/>
                <a:cs typeface="宋体"/>
              </a:defRPr>
            </a:pPr>
            <a:r>
              <a:rPr lang="zh-CN" altLang="zh-CN"/>
              <a:t>金东区各镇乡（街道）拆违排名示意图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图表数据!$A$5</c:f>
              <c:strCache>
                <c:ptCount val="1"/>
                <c:pt idx="0">
                  <c:v>累计完成率排名</c:v>
                </c:pt>
              </c:strCache>
            </c:strRef>
          </c:tx>
          <c:spPr>
            <a:noFill/>
            <a:ln w="12700">
              <a:solidFill>
                <a:srgbClr val="4472C4"/>
              </a:solidFill>
              <a:prstDash val="solid"/>
            </a:ln>
            <a:effectLst/>
          </c:spPr>
          <c:marker>
            <c:symbol val="square"/>
            <c:size val="6"/>
            <c:spPr>
              <a:solidFill>
                <a:srgbClr val="4472C4"/>
              </a:solidFill>
              <a:ln>
                <a:solidFill>
                  <a:srgbClr val="4472C4"/>
                </a:solidFill>
                <a:prstDash val="solid"/>
              </a:ln>
              <a:effectLst/>
            </c:spPr>
          </c:marker>
          <c:dLbls>
            <c:numFmt formatCode="General" sourceLinked="1"/>
            <c:spPr>
              <a:noFill/>
              <a:ln>
                <a:noFill/>
              </a:ln>
              <a:effectLst/>
            </c:spPr>
            <c:txPr>
              <a:bodyPr rot="0" spcFirstLastPara="0" vertOverflow="ellipsis" horzOverflow="overflow" vert="horz" wrap="square" anchor="ctr" anchorCtr="1"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宋体"/>
                    <a:ea typeface="宋体"/>
                    <a:cs typeface="宋体"/>
                  </a:defRPr>
                </a:pPr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  <c15:leaderLines>
                  <c:spPr>
                    <a:noFill/>
                    <a:ln w="9525" cap="flat" cmpd="sng" algn="ctr">
                      <a:solidFill>
                        <a:schemeClr val="tx1"/>
                      </a:solidFill>
                      <a:prstDash val="solid"/>
                    </a:ln>
                    <a:effectLst/>
                  </c:spPr>
                </c15:leaderLines>
              </c:ext>
            </c:extLst>
          </c:dLbls>
          <c:cat>
            <c:strRef>
              <c:f>图表数据!$B$3:$M$3</c:f>
              <c:strCache>
                <c:ptCount val="12"/>
                <c:pt idx="0">
                  <c:v>多湖</c:v>
                </c:pt>
                <c:pt idx="1">
                  <c:v>东孝</c:v>
                </c:pt>
                <c:pt idx="2">
                  <c:v>赤松</c:v>
                </c:pt>
                <c:pt idx="3">
                  <c:v>曹宅</c:v>
                </c:pt>
                <c:pt idx="4">
                  <c:v>塘雅</c:v>
                </c:pt>
                <c:pt idx="5">
                  <c:v>源东</c:v>
                </c:pt>
                <c:pt idx="6">
                  <c:v>澧浦</c:v>
                </c:pt>
                <c:pt idx="7">
                  <c:v>岭下</c:v>
                </c:pt>
                <c:pt idx="8">
                  <c:v>江东</c:v>
                </c:pt>
                <c:pt idx="9">
                  <c:v>孝顺</c:v>
                </c:pt>
                <c:pt idx="10">
                  <c:v>傅村</c:v>
                </c:pt>
                <c:pt idx="11">
                  <c:v>鞋塘</c:v>
                </c:pt>
              </c:strCache>
            </c:strRef>
          </c:cat>
          <c:val>
            <c:numRef>
              <c:f>图表数据!$B$5:$M$5</c:f>
              <c:numCache>
                <c:formatCode>General</c:formatCode>
                <c:ptCount val="12"/>
                <c:pt idx="0" c:formatCode="General">
                  <c:v>11</c:v>
                </c:pt>
                <c:pt idx="1" c:formatCode="General">
                  <c:v>1</c:v>
                </c:pt>
                <c:pt idx="2" c:formatCode="General">
                  <c:v>2</c:v>
                </c:pt>
                <c:pt idx="3" c:formatCode="General">
                  <c:v>6</c:v>
                </c:pt>
                <c:pt idx="4" c:formatCode="General">
                  <c:v>4</c:v>
                </c:pt>
                <c:pt idx="5" c:formatCode="General">
                  <c:v>12</c:v>
                </c:pt>
                <c:pt idx="6" c:formatCode="General">
                  <c:v>7</c:v>
                </c:pt>
                <c:pt idx="7" c:formatCode="General">
                  <c:v>10</c:v>
                </c:pt>
                <c:pt idx="8" c:formatCode="General">
                  <c:v>3</c:v>
                </c:pt>
                <c:pt idx="9" c:formatCode="General">
                  <c:v>5</c:v>
                </c:pt>
                <c:pt idx="10" c:formatCode="General">
                  <c:v>8</c:v>
                </c:pt>
                <c:pt idx="11" c:formatCode="General">
                  <c:v>9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图表数据!$A$4</c:f>
              <c:strCache>
                <c:ptCount val="1"/>
                <c:pt idx="0">
                  <c:v>本周拆违量排名</c:v>
                </c:pt>
              </c:strCache>
            </c:strRef>
          </c:tx>
          <c:spPr>
            <a:noFill/>
            <a:ln w="12700">
              <a:solidFill>
                <a:srgbClr val="70AD47"/>
              </a:solidFill>
              <a:prstDash val="solid"/>
            </a:ln>
            <a:effectLst/>
          </c:spPr>
          <c:marker>
            <c:symbol val="diamond"/>
            <c:size val="6"/>
            <c:spPr>
              <a:solidFill>
                <a:srgbClr val="70AD47"/>
              </a:solidFill>
              <a:ln>
                <a:solidFill>
                  <a:srgbClr val="70AD47"/>
                </a:solidFill>
                <a:prstDash val="solid"/>
              </a:ln>
              <a:effectLst/>
            </c:spPr>
          </c:marker>
          <c:dLbls>
            <c:numFmt formatCode="General" sourceLinked="1"/>
            <c:spPr>
              <a:noFill/>
              <a:ln>
                <a:noFill/>
              </a:ln>
              <a:effectLst/>
            </c:spPr>
            <c:txPr>
              <a:bodyPr rot="0" spcFirstLastPara="0" vertOverflow="ellipsis" horzOverflow="overflow" vert="horz" wrap="square" anchor="ctr" anchorCtr="1"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宋体"/>
                    <a:ea typeface="宋体"/>
                    <a:cs typeface="宋体"/>
                  </a:defRPr>
                </a:pPr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  <c15:leaderLines>
                  <c:spPr>
                    <a:noFill/>
                    <a:ln w="9525" cap="flat" cmpd="sng" algn="ctr">
                      <a:solidFill>
                        <a:schemeClr val="tx1"/>
                      </a:solidFill>
                      <a:prstDash val="solid"/>
                    </a:ln>
                    <a:effectLst/>
                  </c:spPr>
                </c15:leaderLines>
              </c:ext>
            </c:extLst>
          </c:dLbls>
          <c:cat>
            <c:strRef>
              <c:f>图表数据!$B$3:$M$3</c:f>
              <c:strCache>
                <c:ptCount val="12"/>
                <c:pt idx="0">
                  <c:v>多湖</c:v>
                </c:pt>
                <c:pt idx="1">
                  <c:v>东孝</c:v>
                </c:pt>
                <c:pt idx="2">
                  <c:v>赤松</c:v>
                </c:pt>
                <c:pt idx="3">
                  <c:v>曹宅</c:v>
                </c:pt>
                <c:pt idx="4">
                  <c:v>塘雅</c:v>
                </c:pt>
                <c:pt idx="5">
                  <c:v>源东</c:v>
                </c:pt>
                <c:pt idx="6">
                  <c:v>澧浦</c:v>
                </c:pt>
                <c:pt idx="7">
                  <c:v>岭下</c:v>
                </c:pt>
                <c:pt idx="8">
                  <c:v>江东</c:v>
                </c:pt>
                <c:pt idx="9">
                  <c:v>孝顺</c:v>
                </c:pt>
                <c:pt idx="10">
                  <c:v>傅村</c:v>
                </c:pt>
                <c:pt idx="11">
                  <c:v>鞋塘</c:v>
                </c:pt>
              </c:strCache>
            </c:strRef>
          </c:cat>
          <c:val>
            <c:numRef>
              <c:f>图表数据!$B$4:$M$4</c:f>
              <c:numCache>
                <c:formatCode>General</c:formatCode>
                <c:ptCount val="12"/>
                <c:pt idx="0" c:formatCode="General">
                  <c:v>1</c:v>
                </c:pt>
                <c:pt idx="1" c:formatCode="General">
                  <c:v>8</c:v>
                </c:pt>
                <c:pt idx="2" c:formatCode="General">
                  <c:v>7</c:v>
                </c:pt>
                <c:pt idx="3" c:formatCode="General">
                  <c:v>5</c:v>
                </c:pt>
                <c:pt idx="4" c:formatCode="General">
                  <c:v>10</c:v>
                </c:pt>
                <c:pt idx="5" c:formatCode="General">
                  <c:v>10</c:v>
                </c:pt>
                <c:pt idx="6" c:formatCode="General">
                  <c:v>9</c:v>
                </c:pt>
                <c:pt idx="7" c:formatCode="General">
                  <c:v>10</c:v>
                </c:pt>
                <c:pt idx="8" c:formatCode="General">
                  <c:v>4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6</c:v>
                </c:pt>
              </c:numCache>
            </c:numRef>
          </c:val>
          <c:smooth val="0"/>
        </c:ser>
        <c:dLbls>
          <c:dLblPos val="r"/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5371008"/>
        <c:axId val="195372928"/>
      </c:lineChart>
      <c:catAx>
        <c:axId val="195371008"/>
        <c:scaling>
          <c:orientation val="minMax"/>
        </c:scaling>
        <c:delete val="0"/>
        <c:axPos val="t"/>
        <c:majorGridlines>
          <c:spPr>
            <a:noFill/>
            <a:ln w="3175">
              <a:solidFill>
                <a:srgbClr val="000000"/>
              </a:solidFill>
              <a:prstDash val="solid"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tx1">
                <a:lumMod val="50000"/>
                <a:lumOff val="50000"/>
              </a:schemeClr>
            </a:solidFill>
          </a:ln>
          <a:effectLst/>
        </c:spPr>
        <c:txPr>
          <a:bodyPr rot="0" spcFirstLastPara="0" vertOverflow="ellipsis" horzOverflow="overflow" vert="horz" wrap="square" anchor="ctr" anchorCtr="1"/>
          <a:lstStyle/>
          <a:p>
            <a:pPr>
              <a:defRPr sz="1000" b="0">
                <a:solidFill>
                  <a:srgbClr val="000000"/>
                </a:solidFill>
              </a:defRPr>
            </a:pPr>
          </a:p>
        </c:txPr>
        <c:crossAx val="19537292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95372928"/>
        <c:scaling>
          <c:orientation val="maxMin"/>
          <c:max val="12"/>
          <c:min val="1"/>
        </c:scaling>
        <c:delete val="0"/>
        <c:axPos val="l"/>
        <c:title>
          <c:tx>
            <c:rich>
              <a:bodyPr rot="-5400000" vertOverflow="ellipsis" vert="horz" anchor="ctr" anchorCtr="1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宋体"/>
                    <a:ea typeface="宋体"/>
                    <a:cs typeface="宋体"/>
                  </a:defRPr>
                </a:pPr>
                <a:r>
                  <a:rPr lang="zh-CN" altLang="zh-CN"/>
                  <a:t>排名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3175">
            <a:solidFill>
              <a:srgbClr val="000000"/>
            </a:solidFill>
            <a:prstDash val="solid"/>
          </a:ln>
          <a:effectLst/>
        </c:spPr>
        <c:txPr>
          <a:bodyPr rot="0" spcFirstLastPara="0" vertOverflow="ellipsis" horzOverflow="overflow" vert="horz" wrap="square" anchor="ctr" anchorCtr="1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宋体"/>
                <a:ea typeface="宋体"/>
                <a:cs typeface="宋体"/>
              </a:defRPr>
            </a:pPr>
          </a:p>
        </c:txPr>
        <c:crossAx val="195371008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t"/>
      <c:legendEntry>
        <c:idx val="0"/>
        <c:txPr>
          <a:bodyPr rot="0" spcFirstLastPara="0" vertOverflow="ellipsis" horzOverflow="overflow" vert="horz" wrap="square" anchor="ctr" anchorCtr="1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宋体"/>
                <a:ea typeface="宋体"/>
                <a:cs typeface="宋体"/>
              </a:defRPr>
            </a:pPr>
          </a:p>
        </c:txPr>
      </c:legendEntry>
      <c:legendEntry>
        <c:idx val="1"/>
        <c:txPr>
          <a:bodyPr rot="0" spcFirstLastPara="0" vertOverflow="ellipsis" horzOverflow="overflow" vert="horz" wrap="square" anchor="ctr" anchorCtr="1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宋体"/>
                <a:ea typeface="宋体"/>
                <a:cs typeface="宋体"/>
              </a:defRPr>
            </a:pPr>
          </a:p>
        </c:txPr>
      </c:legendEntry>
      <c:layout/>
      <c:overlay val="0"/>
      <c:spPr>
        <a:noFill/>
        <a:ln>
          <a:noFill/>
        </a:ln>
        <a:effectLst/>
      </c:spPr>
      <c:txPr>
        <a:bodyPr rot="0" spcFirstLastPara="0" vertOverflow="ellipsis" horzOverflow="overflow" vert="horz" wrap="square" anchor="ctr" anchorCtr="1"/>
        <a:lstStyle/>
        <a:p>
          <a:pPr>
            <a:defRPr sz="900" b="0" i="0" u="none" strike="noStrike" baseline="0">
              <a:solidFill>
                <a:srgbClr val="000000"/>
              </a:solidFill>
              <a:latin typeface="宋体"/>
              <a:ea typeface="宋体"/>
              <a:cs typeface="宋体"/>
            </a:defRPr>
          </a:pPr>
        </a:p>
      </c:txPr>
    </c:legend>
    <c:plotVisOnly val="1"/>
    <c:dispBlanksAs val="gap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</a:ln>
    <a:effectLst/>
  </c:spPr>
  <c:txPr>
    <a:bodyPr rot="0" spcFirstLastPara="0" vertOverflow="ellipsis" horzOverflow="overflow" vert="horz" wrap="square" anchor="ctr" anchorCtr="1"/>
    <a:lstStyle/>
    <a:p>
      <a:pPr>
        <a:defRPr lang="zh-CN" sz="10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</a:p>
  </c:txPr>
  <c:printSettings>
    <c:headerFooter/>
    <c:pageMargins r="0.7" b="0.75" l="0.7" footer="0.3" header="0.3" t="0.7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5</xdr:col>
      <xdr:colOff>38100</xdr:colOff>
      <xdr:row>14</xdr:row>
      <xdr:rowOff>200026</xdr:rowOff>
    </xdr:from>
    <xdr:to>
      <xdr:col>11</xdr:col>
      <xdr:colOff>676275</xdr:colOff>
      <xdr:row>21</xdr:row>
      <xdr:rowOff>152401</xdr:rowOff>
    </xdr:to>
    <xdr:graphicFrame>
      <xdr:nvGraphicFramePr>
        <xdr:cNvPr id="8190" name="图表 1"/>
        <xdr:cNvGraphicFramePr/>
      </xdr:nvGraphicFramePr>
      <xdr:xfrm>
        <a:off x="3505200" y="4469130"/>
        <a:ext cx="4924425" cy="217043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2:A7"/>
  <sheetViews>
    <sheetView showZeros="0" defaultGridColor="0" colorId="0" workbookViewId="0">
      <selection activeCell="A7" sqref="A7"/>
    </sheetView>
  </sheetViews>
  <sheetFormatPr defaultColWidth="9" defaultRowHeight="13.5" outlineLevelRow="6"/>
  <sheetData>
    <row r="2" spans="1:1">
      <c r="A2" s="62"/>
    </row>
    <row r="3" spans="1:1">
      <c r="A3" s="62"/>
    </row>
    <row r="4" spans="1:1">
      <c r="A4" s="62"/>
    </row>
    <row r="5" spans="1:1">
      <c r="A5" s="62"/>
    </row>
    <row r="6" spans="1:1">
      <c r="A6" s="62"/>
    </row>
    <row r="7" spans="1:1">
      <c r="A7" s="62"/>
    </row>
  </sheetData>
  <pageMargins left="0.697916666666667" right="0.697916666666667" top="0.75" bottom="0.75" header="0.3" footer="0.3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O26"/>
  <sheetViews>
    <sheetView tabSelected="1" topLeftCell="A5" workbookViewId="0">
      <selection activeCell="G12" sqref="G12"/>
    </sheetView>
  </sheetViews>
  <sheetFormatPr defaultColWidth="9" defaultRowHeight="13.5"/>
  <cols>
    <col min="1" max="1" width="5.125" customWidth="1"/>
    <col min="2" max="2" width="12" customWidth="1"/>
    <col min="3" max="3" width="9.625" customWidth="1"/>
    <col min="4" max="15" width="9.375" customWidth="1"/>
  </cols>
  <sheetData>
    <row r="1" ht="35.1" customHeight="1" spans="1:15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</row>
    <row r="2" ht="27.75" customHeight="1" spans="1:15">
      <c r="A2" s="6" t="s">
        <v>1</v>
      </c>
      <c r="B2" s="7" t="s">
        <v>2</v>
      </c>
      <c r="C2" s="8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9" t="s">
        <v>10</v>
      </c>
      <c r="K2" s="9" t="s">
        <v>11</v>
      </c>
      <c r="L2" s="9" t="s">
        <v>12</v>
      </c>
      <c r="M2" s="9" t="s">
        <v>13</v>
      </c>
      <c r="N2" s="9" t="s">
        <v>14</v>
      </c>
      <c r="O2" s="44" t="s">
        <v>15</v>
      </c>
    </row>
    <row r="3" ht="21.95" customHeight="1" spans="1:15">
      <c r="A3" s="10"/>
      <c r="B3" s="10" t="s">
        <v>16</v>
      </c>
      <c r="C3" s="11"/>
      <c r="D3" s="12" t="s">
        <v>17</v>
      </c>
      <c r="E3" s="12" t="s">
        <v>18</v>
      </c>
      <c r="F3" s="12" t="s">
        <v>19</v>
      </c>
      <c r="G3" s="12" t="s">
        <v>20</v>
      </c>
      <c r="H3" s="12" t="s">
        <v>21</v>
      </c>
      <c r="I3" s="12" t="s">
        <v>22</v>
      </c>
      <c r="J3" s="12" t="s">
        <v>23</v>
      </c>
      <c r="K3" s="12" t="s">
        <v>24</v>
      </c>
      <c r="L3" s="12" t="s">
        <v>25</v>
      </c>
      <c r="M3" s="12" t="s">
        <v>26</v>
      </c>
      <c r="N3" s="12" t="s">
        <v>27</v>
      </c>
      <c r="O3" s="12" t="s">
        <v>28</v>
      </c>
    </row>
    <row r="4" ht="21.95" customHeight="1" spans="1:15">
      <c r="A4" s="13" t="s">
        <v>29</v>
      </c>
      <c r="B4" s="14" t="s">
        <v>30</v>
      </c>
      <c r="C4" s="15">
        <f t="shared" ref="C4:C6" si="0">SUM(D4:O4)</f>
        <v>1200000</v>
      </c>
      <c r="D4" s="15">
        <v>180000</v>
      </c>
      <c r="E4" s="15">
        <v>50000</v>
      </c>
      <c r="F4" s="15">
        <v>150000</v>
      </c>
      <c r="G4" s="15">
        <v>100000</v>
      </c>
      <c r="H4" s="15">
        <v>50000</v>
      </c>
      <c r="I4" s="15">
        <v>50000</v>
      </c>
      <c r="J4" s="15">
        <v>70000</v>
      </c>
      <c r="K4" s="15">
        <v>50000</v>
      </c>
      <c r="L4" s="15">
        <v>50000</v>
      </c>
      <c r="M4" s="15">
        <v>200000</v>
      </c>
      <c r="N4" s="15">
        <v>150000</v>
      </c>
      <c r="O4" s="45">
        <v>100000</v>
      </c>
    </row>
    <row r="5" ht="24.95" customHeight="1" spans="1:15">
      <c r="A5" s="16"/>
      <c r="B5" s="10" t="s">
        <v>31</v>
      </c>
      <c r="C5" s="17">
        <f t="shared" si="0"/>
        <v>29</v>
      </c>
      <c r="D5" s="18">
        <v>3</v>
      </c>
      <c r="E5" s="17">
        <v>1</v>
      </c>
      <c r="F5" s="17">
        <v>4</v>
      </c>
      <c r="G5" s="17">
        <v>3</v>
      </c>
      <c r="H5" s="17">
        <v>0</v>
      </c>
      <c r="I5" s="17">
        <v>0</v>
      </c>
      <c r="J5" s="17">
        <v>1</v>
      </c>
      <c r="K5" s="17">
        <v>0</v>
      </c>
      <c r="L5" s="17">
        <v>8</v>
      </c>
      <c r="M5" s="17">
        <v>1</v>
      </c>
      <c r="N5" s="17">
        <v>7</v>
      </c>
      <c r="O5" s="46">
        <v>1</v>
      </c>
    </row>
    <row r="6" ht="24" customHeight="1" spans="1:15">
      <c r="A6" s="16"/>
      <c r="B6" s="10" t="s">
        <v>32</v>
      </c>
      <c r="C6" s="19">
        <f t="shared" si="0"/>
        <v>15119.3</v>
      </c>
      <c r="D6" s="20">
        <v>6996</v>
      </c>
      <c r="E6" s="19">
        <v>200</v>
      </c>
      <c r="F6" s="17">
        <v>262.5</v>
      </c>
      <c r="G6" s="19">
        <v>755.6</v>
      </c>
      <c r="H6" s="21">
        <v>0</v>
      </c>
      <c r="I6" s="19">
        <v>0</v>
      </c>
      <c r="J6" s="21">
        <v>150</v>
      </c>
      <c r="K6" s="19">
        <v>0</v>
      </c>
      <c r="L6" s="17">
        <v>1144.2</v>
      </c>
      <c r="M6" s="21">
        <v>3122</v>
      </c>
      <c r="N6" s="21">
        <v>1989</v>
      </c>
      <c r="O6" s="46">
        <v>500</v>
      </c>
    </row>
    <row r="7" ht="21.95" customHeight="1" spans="1:15">
      <c r="A7" s="16"/>
      <c r="B7" s="10" t="s">
        <v>33</v>
      </c>
      <c r="C7" s="22" t="s">
        <v>34</v>
      </c>
      <c r="D7" s="23">
        <f t="shared" ref="D7" si="1">RANK(D6,$D6:$O6)</f>
        <v>1</v>
      </c>
      <c r="E7" s="23">
        <f t="shared" ref="E7:G7" si="2">RANK(E6,$D6:$O6)</f>
        <v>8</v>
      </c>
      <c r="F7" s="23">
        <f t="shared" si="2"/>
        <v>7</v>
      </c>
      <c r="G7" s="23">
        <f t="shared" si="2"/>
        <v>5</v>
      </c>
      <c r="H7" s="23">
        <f t="shared" ref="H7:O7" si="3">RANK(H6,$D6:$O6)</f>
        <v>10</v>
      </c>
      <c r="I7" s="23">
        <f t="shared" si="3"/>
        <v>10</v>
      </c>
      <c r="J7" s="23">
        <f t="shared" si="3"/>
        <v>9</v>
      </c>
      <c r="K7" s="23">
        <f t="shared" si="3"/>
        <v>10</v>
      </c>
      <c r="L7" s="23">
        <f t="shared" si="3"/>
        <v>4</v>
      </c>
      <c r="M7" s="23">
        <f t="shared" si="3"/>
        <v>2</v>
      </c>
      <c r="N7" s="23">
        <f t="shared" si="3"/>
        <v>3</v>
      </c>
      <c r="O7" s="47">
        <f t="shared" si="3"/>
        <v>6</v>
      </c>
    </row>
    <row r="8" ht="21.95" customHeight="1" spans="1:15">
      <c r="A8" s="16"/>
      <c r="B8" s="10" t="s">
        <v>35</v>
      </c>
      <c r="C8" s="22">
        <f t="shared" ref="C8:C13" si="4">SUM(D8:O8)</f>
        <v>2395</v>
      </c>
      <c r="D8" s="24">
        <v>77</v>
      </c>
      <c r="E8" s="24">
        <v>314</v>
      </c>
      <c r="F8" s="24">
        <v>502</v>
      </c>
      <c r="G8" s="24">
        <v>225</v>
      </c>
      <c r="H8" s="24">
        <v>191</v>
      </c>
      <c r="I8" s="24">
        <v>173</v>
      </c>
      <c r="J8" s="24">
        <v>76</v>
      </c>
      <c r="K8" s="24">
        <v>174</v>
      </c>
      <c r="L8" s="24">
        <v>221</v>
      </c>
      <c r="M8" s="24">
        <v>121</v>
      </c>
      <c r="N8" s="24">
        <v>218</v>
      </c>
      <c r="O8" s="48">
        <v>103</v>
      </c>
    </row>
    <row r="9" ht="24" spans="1:15">
      <c r="A9" s="16"/>
      <c r="B9" s="10" t="s">
        <v>36</v>
      </c>
      <c r="C9" s="22">
        <f t="shared" si="4"/>
        <v>1362229.5</v>
      </c>
      <c r="D9" s="25">
        <v>135817</v>
      </c>
      <c r="E9" s="22">
        <v>77385.9</v>
      </c>
      <c r="F9" s="22">
        <v>214775.5</v>
      </c>
      <c r="G9" s="22">
        <v>121113.5</v>
      </c>
      <c r="H9" s="22">
        <v>63215.3</v>
      </c>
      <c r="I9" s="22">
        <v>18644.1</v>
      </c>
      <c r="J9" s="49">
        <v>84309</v>
      </c>
      <c r="K9" s="49">
        <v>53105</v>
      </c>
      <c r="L9" s="22">
        <v>64674.5</v>
      </c>
      <c r="M9" s="49">
        <v>243095</v>
      </c>
      <c r="N9" s="49">
        <v>176321</v>
      </c>
      <c r="O9" s="50">
        <v>109773.7</v>
      </c>
    </row>
    <row r="10" ht="24.75" spans="1:15">
      <c r="A10" s="26"/>
      <c r="B10" s="27" t="s">
        <v>37</v>
      </c>
      <c r="C10" s="28">
        <f>C9/C4</f>
        <v>1.13519125</v>
      </c>
      <c r="D10" s="28">
        <f t="shared" ref="D10:O10" si="5">D9/D4</f>
        <v>0.754538888888889</v>
      </c>
      <c r="E10" s="28">
        <f t="shared" si="5"/>
        <v>1.547718</v>
      </c>
      <c r="F10" s="28">
        <f t="shared" si="5"/>
        <v>1.43183666666667</v>
      </c>
      <c r="G10" s="28">
        <f t="shared" si="5"/>
        <v>1.211135</v>
      </c>
      <c r="H10" s="28">
        <f t="shared" si="5"/>
        <v>1.264306</v>
      </c>
      <c r="I10" s="28">
        <f t="shared" si="5"/>
        <v>0.372882</v>
      </c>
      <c r="J10" s="28">
        <f t="shared" si="5"/>
        <v>1.20441428571429</v>
      </c>
      <c r="K10" s="28">
        <f t="shared" si="5"/>
        <v>1.0621</v>
      </c>
      <c r="L10" s="28">
        <f t="shared" si="5"/>
        <v>1.29349</v>
      </c>
      <c r="M10" s="28">
        <f t="shared" si="5"/>
        <v>1.215475</v>
      </c>
      <c r="N10" s="28">
        <f t="shared" si="5"/>
        <v>1.17547333333333</v>
      </c>
      <c r="O10" s="51">
        <f t="shared" si="5"/>
        <v>1.097737</v>
      </c>
    </row>
    <row r="11" ht="21.95" customHeight="1" spans="1:15">
      <c r="A11" s="13" t="s">
        <v>38</v>
      </c>
      <c r="B11" s="14" t="s">
        <v>39</v>
      </c>
      <c r="C11" s="29">
        <f t="shared" si="4"/>
        <v>65000</v>
      </c>
      <c r="D11" s="29">
        <v>2000</v>
      </c>
      <c r="E11" s="29">
        <v>4000</v>
      </c>
      <c r="F11" s="29">
        <v>3000</v>
      </c>
      <c r="G11" s="29">
        <v>4000</v>
      </c>
      <c r="H11" s="29">
        <v>2000</v>
      </c>
      <c r="I11" s="29" t="s">
        <v>34</v>
      </c>
      <c r="J11" s="29">
        <v>2000</v>
      </c>
      <c r="K11" s="29">
        <v>3000</v>
      </c>
      <c r="L11" s="29">
        <v>10000</v>
      </c>
      <c r="M11" s="29">
        <v>15000</v>
      </c>
      <c r="N11" s="29">
        <v>12000</v>
      </c>
      <c r="O11" s="52">
        <v>8000</v>
      </c>
    </row>
    <row r="12" ht="21.95" customHeight="1" spans="1:15">
      <c r="A12" s="16"/>
      <c r="B12" s="10" t="s">
        <v>40</v>
      </c>
      <c r="C12" s="17">
        <f t="shared" si="4"/>
        <v>26</v>
      </c>
      <c r="D12" s="17">
        <v>2</v>
      </c>
      <c r="E12" s="17">
        <v>2</v>
      </c>
      <c r="F12" s="17">
        <v>1</v>
      </c>
      <c r="G12" s="17">
        <v>1</v>
      </c>
      <c r="H12" s="17">
        <v>1</v>
      </c>
      <c r="I12" s="17" t="s">
        <v>34</v>
      </c>
      <c r="J12" s="17">
        <v>2</v>
      </c>
      <c r="K12" s="17">
        <v>2</v>
      </c>
      <c r="L12" s="17">
        <v>2</v>
      </c>
      <c r="M12" s="17">
        <v>4</v>
      </c>
      <c r="N12" s="17">
        <v>4</v>
      </c>
      <c r="O12" s="53">
        <v>5</v>
      </c>
    </row>
    <row r="13" ht="21.95" customHeight="1" spans="1:15">
      <c r="A13" s="16"/>
      <c r="B13" s="10" t="s">
        <v>41</v>
      </c>
      <c r="C13" s="17">
        <f t="shared" si="4"/>
        <v>167734</v>
      </c>
      <c r="D13" s="17">
        <v>3970</v>
      </c>
      <c r="E13" s="17">
        <v>8500</v>
      </c>
      <c r="F13" s="17">
        <v>5000</v>
      </c>
      <c r="G13" s="17">
        <v>12910.4</v>
      </c>
      <c r="H13" s="17">
        <v>2000</v>
      </c>
      <c r="I13" s="17" t="s">
        <v>34</v>
      </c>
      <c r="J13" s="17">
        <v>3000</v>
      </c>
      <c r="K13" s="17">
        <v>10800</v>
      </c>
      <c r="L13" s="17">
        <v>21600</v>
      </c>
      <c r="M13" s="17">
        <v>25953.6</v>
      </c>
      <c r="N13" s="17">
        <v>32000</v>
      </c>
      <c r="O13" s="46">
        <v>42000</v>
      </c>
    </row>
    <row r="14" ht="21.95" customHeight="1" spans="1:15">
      <c r="A14" s="30"/>
      <c r="B14" s="31" t="s">
        <v>42</v>
      </c>
      <c r="C14" s="32">
        <f>C13/C11</f>
        <v>2.58052307692308</v>
      </c>
      <c r="D14" s="32">
        <f t="shared" ref="D14:H14" si="6">D13/D11</f>
        <v>1.985</v>
      </c>
      <c r="E14" s="32">
        <f t="shared" si="6"/>
        <v>2.125</v>
      </c>
      <c r="F14" s="32">
        <f t="shared" si="6"/>
        <v>1.66666666666667</v>
      </c>
      <c r="G14" s="32">
        <f t="shared" si="6"/>
        <v>3.2276</v>
      </c>
      <c r="H14" s="32">
        <f t="shared" si="6"/>
        <v>1</v>
      </c>
      <c r="I14" s="32" t="s">
        <v>34</v>
      </c>
      <c r="J14" s="32">
        <f t="shared" ref="J14:O14" si="7">J13/J11</f>
        <v>1.5</v>
      </c>
      <c r="K14" s="32">
        <f t="shared" si="7"/>
        <v>3.6</v>
      </c>
      <c r="L14" s="32">
        <f t="shared" si="7"/>
        <v>2.16</v>
      </c>
      <c r="M14" s="32">
        <f t="shared" si="7"/>
        <v>1.73024</v>
      </c>
      <c r="N14" s="32">
        <f t="shared" si="7"/>
        <v>2.66666666666667</v>
      </c>
      <c r="O14" s="54">
        <f t="shared" si="7"/>
        <v>5.25</v>
      </c>
    </row>
    <row r="15" ht="24.95" customHeight="1" spans="1:15">
      <c r="A15" s="33" t="s">
        <v>43</v>
      </c>
      <c r="B15" s="34" t="s">
        <v>39</v>
      </c>
      <c r="C15" s="35">
        <f>SUM(E15)</f>
        <v>50000</v>
      </c>
      <c r="D15" s="35" t="s">
        <v>34</v>
      </c>
      <c r="E15" s="36">
        <v>50000</v>
      </c>
      <c r="F15" s="35" t="s">
        <v>34</v>
      </c>
      <c r="G15" s="35" t="s">
        <v>34</v>
      </c>
      <c r="H15" s="35" t="s">
        <v>34</v>
      </c>
      <c r="I15" s="35" t="s">
        <v>34</v>
      </c>
      <c r="J15" s="35" t="s">
        <v>34</v>
      </c>
      <c r="K15" s="35" t="s">
        <v>34</v>
      </c>
      <c r="L15" s="35" t="s">
        <v>34</v>
      </c>
      <c r="M15" s="35" t="s">
        <v>34</v>
      </c>
      <c r="N15" s="35" t="s">
        <v>34</v>
      </c>
      <c r="O15" s="55" t="s">
        <v>34</v>
      </c>
    </row>
    <row r="16" ht="24.95" customHeight="1" spans="1:15">
      <c r="A16" s="16"/>
      <c r="B16" s="10" t="s">
        <v>44</v>
      </c>
      <c r="C16" s="37">
        <v>410</v>
      </c>
      <c r="D16" s="17" t="s">
        <v>34</v>
      </c>
      <c r="E16" s="37">
        <v>410</v>
      </c>
      <c r="F16" s="22" t="s">
        <v>34</v>
      </c>
      <c r="G16" s="22" t="s">
        <v>34</v>
      </c>
      <c r="H16" s="22" t="s">
        <v>34</v>
      </c>
      <c r="I16" s="22" t="s">
        <v>34</v>
      </c>
      <c r="J16" s="22" t="s">
        <v>34</v>
      </c>
      <c r="K16" s="22" t="s">
        <v>34</v>
      </c>
      <c r="L16" s="22" t="s">
        <v>34</v>
      </c>
      <c r="M16" s="22" t="s">
        <v>34</v>
      </c>
      <c r="N16" s="22" t="s">
        <v>34</v>
      </c>
      <c r="O16" s="50" t="s">
        <v>34</v>
      </c>
    </row>
    <row r="17" ht="24.95" customHeight="1" spans="1:15">
      <c r="A17" s="16"/>
      <c r="B17" s="10" t="s">
        <v>41</v>
      </c>
      <c r="C17" s="37">
        <v>87000</v>
      </c>
      <c r="D17" s="17" t="s">
        <v>34</v>
      </c>
      <c r="E17" s="37">
        <v>87000</v>
      </c>
      <c r="F17" s="22" t="s">
        <v>34</v>
      </c>
      <c r="G17" s="22" t="s">
        <v>34</v>
      </c>
      <c r="H17" s="22" t="s">
        <v>34</v>
      </c>
      <c r="I17" s="22" t="s">
        <v>34</v>
      </c>
      <c r="J17" s="22" t="s">
        <v>34</v>
      </c>
      <c r="K17" s="22" t="s">
        <v>34</v>
      </c>
      <c r="L17" s="22" t="s">
        <v>34</v>
      </c>
      <c r="M17" s="22" t="s">
        <v>34</v>
      </c>
      <c r="N17" s="22" t="s">
        <v>34</v>
      </c>
      <c r="O17" s="50" t="s">
        <v>34</v>
      </c>
    </row>
    <row r="18" ht="24.95" customHeight="1" spans="1:15">
      <c r="A18" s="26"/>
      <c r="B18" s="27" t="s">
        <v>45</v>
      </c>
      <c r="C18" s="38">
        <f>C17/C15</f>
        <v>1.74</v>
      </c>
      <c r="D18" s="39" t="s">
        <v>34</v>
      </c>
      <c r="E18" s="38">
        <f>E17/E15</f>
        <v>1.74</v>
      </c>
      <c r="F18" s="39" t="s">
        <v>34</v>
      </c>
      <c r="G18" s="39" t="s">
        <v>34</v>
      </c>
      <c r="H18" s="39" t="s">
        <v>34</v>
      </c>
      <c r="I18" s="39" t="s">
        <v>34</v>
      </c>
      <c r="J18" s="39" t="s">
        <v>34</v>
      </c>
      <c r="K18" s="39" t="s">
        <v>34</v>
      </c>
      <c r="L18" s="39" t="s">
        <v>34</v>
      </c>
      <c r="M18" s="39" t="s">
        <v>34</v>
      </c>
      <c r="N18" s="39" t="s">
        <v>34</v>
      </c>
      <c r="O18" s="56" t="s">
        <v>34</v>
      </c>
    </row>
    <row r="19" ht="24.95" customHeight="1" spans="1:15">
      <c r="A19" s="13" t="s">
        <v>46</v>
      </c>
      <c r="B19" s="14" t="s">
        <v>39</v>
      </c>
      <c r="C19" s="29">
        <f>SUM(D19:O19)</f>
        <v>400000</v>
      </c>
      <c r="D19" s="29">
        <v>200000</v>
      </c>
      <c r="E19" s="40">
        <v>100000</v>
      </c>
      <c r="F19" s="35" t="s">
        <v>34</v>
      </c>
      <c r="G19" s="35" t="s">
        <v>34</v>
      </c>
      <c r="H19" s="35" t="s">
        <v>34</v>
      </c>
      <c r="I19" s="35" t="s">
        <v>34</v>
      </c>
      <c r="J19" s="35" t="s">
        <v>34</v>
      </c>
      <c r="K19" s="35" t="s">
        <v>34</v>
      </c>
      <c r="L19" s="35" t="s">
        <v>34</v>
      </c>
      <c r="M19" s="29">
        <v>5000</v>
      </c>
      <c r="N19" s="29" t="s">
        <v>34</v>
      </c>
      <c r="O19" s="52">
        <v>95000</v>
      </c>
    </row>
    <row r="20" ht="24.95" customHeight="1" spans="1:15">
      <c r="A20" s="16"/>
      <c r="B20" s="10" t="s">
        <v>44</v>
      </c>
      <c r="C20" s="17">
        <f>D20+E20+M20+O20</f>
        <v>2706</v>
      </c>
      <c r="D20" s="17">
        <v>560</v>
      </c>
      <c r="E20" s="37">
        <v>949</v>
      </c>
      <c r="F20" s="22" t="s">
        <v>34</v>
      </c>
      <c r="G20" s="22" t="s">
        <v>34</v>
      </c>
      <c r="H20" s="22" t="s">
        <v>34</v>
      </c>
      <c r="I20" s="22" t="s">
        <v>34</v>
      </c>
      <c r="J20" s="22" t="s">
        <v>34</v>
      </c>
      <c r="K20" s="22" t="s">
        <v>34</v>
      </c>
      <c r="L20" s="22" t="s">
        <v>34</v>
      </c>
      <c r="M20" s="57">
        <v>164</v>
      </c>
      <c r="N20" s="22" t="s">
        <v>34</v>
      </c>
      <c r="O20" s="58">
        <v>1033</v>
      </c>
    </row>
    <row r="21" ht="24.95" customHeight="1" spans="1:15">
      <c r="A21" s="16"/>
      <c r="B21" s="10" t="s">
        <v>41</v>
      </c>
      <c r="C21" s="17">
        <f>D21+E21+M21+O21</f>
        <v>691228</v>
      </c>
      <c r="D21" s="17">
        <v>270000</v>
      </c>
      <c r="E21" s="37">
        <v>178300</v>
      </c>
      <c r="F21" s="22" t="s">
        <v>34</v>
      </c>
      <c r="G21" s="22" t="s">
        <v>34</v>
      </c>
      <c r="H21" s="22" t="s">
        <v>34</v>
      </c>
      <c r="I21" s="22" t="s">
        <v>34</v>
      </c>
      <c r="J21" s="22" t="s">
        <v>34</v>
      </c>
      <c r="K21" s="22" t="s">
        <v>34</v>
      </c>
      <c r="L21" s="22" t="s">
        <v>34</v>
      </c>
      <c r="M21" s="57">
        <v>53106</v>
      </c>
      <c r="N21" s="22" t="s">
        <v>34</v>
      </c>
      <c r="O21" s="58">
        <v>189822</v>
      </c>
    </row>
    <row r="22" ht="24.95" customHeight="1" spans="1:15">
      <c r="A22" s="26"/>
      <c r="B22" s="27" t="s">
        <v>45</v>
      </c>
      <c r="C22" s="41">
        <f>C21/C19</f>
        <v>1.72807</v>
      </c>
      <c r="D22" s="41">
        <f>D21/D19</f>
        <v>1.35</v>
      </c>
      <c r="E22" s="38">
        <f>E21/E19</f>
        <v>1.783</v>
      </c>
      <c r="F22" s="39" t="s">
        <v>34</v>
      </c>
      <c r="G22" s="39" t="s">
        <v>34</v>
      </c>
      <c r="H22" s="39" t="s">
        <v>34</v>
      </c>
      <c r="I22" s="39" t="s">
        <v>34</v>
      </c>
      <c r="J22" s="39" t="s">
        <v>34</v>
      </c>
      <c r="K22" s="39" t="s">
        <v>34</v>
      </c>
      <c r="L22" s="39" t="s">
        <v>34</v>
      </c>
      <c r="M22" s="59">
        <f>M21/M19</f>
        <v>10.6212</v>
      </c>
      <c r="N22" s="60" t="s">
        <v>34</v>
      </c>
      <c r="O22" s="61">
        <f>O21/O19</f>
        <v>1.99812631578947</v>
      </c>
    </row>
    <row r="24" spans="3:4">
      <c r="C24" s="42"/>
      <c r="D24" s="43"/>
    </row>
    <row r="25" spans="3:4">
      <c r="C25" s="42"/>
      <c r="D25" s="42"/>
    </row>
    <row r="26" spans="3:4">
      <c r="C26" s="42"/>
      <c r="D26" s="42"/>
    </row>
  </sheetData>
  <mergeCells count="5">
    <mergeCell ref="A1:O1"/>
    <mergeCell ref="A4:A10"/>
    <mergeCell ref="A11:A14"/>
    <mergeCell ref="A15:A18"/>
    <mergeCell ref="A19:A22"/>
  </mergeCells>
  <conditionalFormatting sqref="C10:O10">
    <cfRule type="expression" dxfId="0" priority="1" stopIfTrue="1">
      <formula>ISERROR(C10)</formula>
    </cfRule>
  </conditionalFormatting>
  <conditionalFormatting sqref="C14:O14">
    <cfRule type="expression" dxfId="1" priority="2" stopIfTrue="1">
      <formula>ISERROR(C14)</formula>
    </cfRule>
  </conditionalFormatting>
  <conditionalFormatting sqref="D18:E18 C22:E22">
    <cfRule type="expression" dxfId="2" priority="3" stopIfTrue="1">
      <formula>ISERROR(C18)</formula>
    </cfRule>
  </conditionalFormatting>
  <conditionalFormatting sqref="M22">
    <cfRule type="expression" dxfId="3" priority="4" stopIfTrue="1">
      <formula>ISERROR(M22)</formula>
    </cfRule>
  </conditionalFormatting>
  <conditionalFormatting sqref="O22">
    <cfRule type="expression" dxfId="4" priority="5" stopIfTrue="1">
      <formula>ISERROR(O22)</formula>
    </cfRule>
  </conditionalFormatting>
  <conditionalFormatting sqref="C18">
    <cfRule type="expression" dxfId="5" priority="6" stopIfTrue="1">
      <formula>ISERROR(C18)</formula>
    </cfRule>
  </conditionalFormatting>
  <printOptions horizontalCentered="1" verticalCentered="1"/>
  <pageMargins left="0" right="0" top="0.196527777777778" bottom="0.196527777777778" header="0" footer="0.156944444444444"/>
  <pageSetup paperSize="9" orientation="landscape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3:M6"/>
  <sheetViews>
    <sheetView workbookViewId="0">
      <selection activeCell="E5" sqref="E5"/>
    </sheetView>
  </sheetViews>
  <sheetFormatPr defaultColWidth="9" defaultRowHeight="13.5" outlineLevelRow="5"/>
  <cols>
    <col min="1" max="1" width="15" customWidth="1"/>
  </cols>
  <sheetData>
    <row r="3" spans="1:13">
      <c r="A3" s="1" t="str">
        <f>通报表!B2</f>
        <v>项  目</v>
      </c>
      <c r="B3" s="1" t="str">
        <f>通报表!D2</f>
        <v>多湖</v>
      </c>
      <c r="C3" s="1" t="str">
        <f>通报表!E2</f>
        <v>东孝</v>
      </c>
      <c r="D3" s="1" t="str">
        <f>通报表!F2</f>
        <v>赤松</v>
      </c>
      <c r="E3" s="1" t="str">
        <f>通报表!G2</f>
        <v>曹宅</v>
      </c>
      <c r="F3" s="1" t="str">
        <f>通报表!H2</f>
        <v>塘雅</v>
      </c>
      <c r="G3" s="1" t="str">
        <f>通报表!I2</f>
        <v>源东</v>
      </c>
      <c r="H3" s="1" t="str">
        <f>通报表!J2</f>
        <v>澧浦</v>
      </c>
      <c r="I3" s="1" t="str">
        <f>通报表!K2</f>
        <v>岭下</v>
      </c>
      <c r="J3" s="1" t="str">
        <f>通报表!L2</f>
        <v>江东</v>
      </c>
      <c r="K3" s="1" t="str">
        <f>通报表!M2</f>
        <v>孝顺</v>
      </c>
      <c r="L3" s="1" t="str">
        <f>通报表!N2</f>
        <v>傅村</v>
      </c>
      <c r="M3" s="1" t="str">
        <f>通报表!O2</f>
        <v>鞋塘</v>
      </c>
    </row>
    <row r="4" spans="1:13">
      <c r="A4" s="2" t="s">
        <v>47</v>
      </c>
      <c r="B4" s="1">
        <f>通报表!D7</f>
        <v>1</v>
      </c>
      <c r="C4" s="1">
        <f>通报表!E7</f>
        <v>8</v>
      </c>
      <c r="D4" s="1">
        <f>通报表!F7</f>
        <v>7</v>
      </c>
      <c r="E4" s="1">
        <f>通报表!G7</f>
        <v>5</v>
      </c>
      <c r="F4" s="1">
        <f>通报表!H7</f>
        <v>10</v>
      </c>
      <c r="G4" s="1">
        <f>通报表!I7</f>
        <v>10</v>
      </c>
      <c r="H4" s="1">
        <f>通报表!J7</f>
        <v>9</v>
      </c>
      <c r="I4" s="1">
        <f>通报表!K7</f>
        <v>10</v>
      </c>
      <c r="J4" s="1">
        <f>通报表!L7</f>
        <v>4</v>
      </c>
      <c r="K4" s="1">
        <f>通报表!M7</f>
        <v>2</v>
      </c>
      <c r="L4" s="1">
        <f>通报表!N7</f>
        <v>3</v>
      </c>
      <c r="M4" s="1">
        <f>通报表!O7</f>
        <v>6</v>
      </c>
    </row>
    <row r="5" spans="1:13">
      <c r="A5" s="3" t="s">
        <v>48</v>
      </c>
      <c r="B5">
        <f>RANK(B6,$B$6:$M$6)</f>
        <v>11</v>
      </c>
      <c r="C5">
        <f t="shared" ref="C5" si="0">RANK(C6,$B$6:$M$6)</f>
        <v>1</v>
      </c>
      <c r="D5">
        <f t="shared" ref="D5:E5" si="1">RANK(D6,$B$6:$M$6)</f>
        <v>2</v>
      </c>
      <c r="E5">
        <f t="shared" si="1"/>
        <v>6</v>
      </c>
      <c r="F5">
        <f t="shared" ref="F5:M5" si="2">RANK(F6,$B$6:$M$6)</f>
        <v>4</v>
      </c>
      <c r="G5">
        <f t="shared" si="2"/>
        <v>12</v>
      </c>
      <c r="H5">
        <f t="shared" si="2"/>
        <v>7</v>
      </c>
      <c r="I5">
        <f t="shared" si="2"/>
        <v>10</v>
      </c>
      <c r="J5">
        <f t="shared" si="2"/>
        <v>3</v>
      </c>
      <c r="K5">
        <f t="shared" si="2"/>
        <v>5</v>
      </c>
      <c r="L5">
        <f t="shared" si="2"/>
        <v>8</v>
      </c>
      <c r="M5">
        <f t="shared" si="2"/>
        <v>9</v>
      </c>
    </row>
    <row r="6" spans="1:13">
      <c r="A6" s="2" t="s">
        <v>49</v>
      </c>
      <c r="B6" s="4">
        <f>通报表!D10</f>
        <v>0.754538888888889</v>
      </c>
      <c r="C6" s="4">
        <f>通报表!E10</f>
        <v>1.547718</v>
      </c>
      <c r="D6" s="4">
        <f>通报表!F10</f>
        <v>1.43183666666667</v>
      </c>
      <c r="E6" s="4">
        <f>通报表!G10</f>
        <v>1.211135</v>
      </c>
      <c r="F6" s="4">
        <f>通报表!H10</f>
        <v>1.264306</v>
      </c>
      <c r="G6" s="4">
        <f>通报表!I10</f>
        <v>0.372882</v>
      </c>
      <c r="H6" s="4">
        <f>通报表!J10</f>
        <v>1.20441428571429</v>
      </c>
      <c r="I6" s="4">
        <f>通报表!K10</f>
        <v>1.0621</v>
      </c>
      <c r="J6" s="4">
        <f>通报表!L10</f>
        <v>1.29349</v>
      </c>
      <c r="K6" s="4">
        <f>通报表!M10</f>
        <v>1.215475</v>
      </c>
      <c r="L6" s="4">
        <f>通报表!N10</f>
        <v>1.17547333333333</v>
      </c>
      <c r="M6" s="4">
        <f>通报表!O10</f>
        <v>1.097737</v>
      </c>
    </row>
  </sheetData>
  <pageMargins left="0.699305555555556" right="0.699305555555556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Macro1</vt:lpstr>
      <vt:lpstr>通报表</vt:lpstr>
      <vt:lpstr>图表数据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微软用户</cp:lastModifiedBy>
  <dcterms:created xsi:type="dcterms:W3CDTF">2006-09-13T11:21:00Z</dcterms:created>
  <cp:lastPrinted>2015-12-10T08:37:00Z</cp:lastPrinted>
  <dcterms:modified xsi:type="dcterms:W3CDTF">2016-01-05T08:01:38Z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2052-10.1.0.5400</vt:lpwstr>
  </property>
</Properties>
</file>